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D3856841-70B2-4F4D-B4FA-6FD9B010B9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CEMBRIE 2024" sheetId="1" r:id="rId1"/>
  </sheets>
  <definedNames>
    <definedName name="_xlnm._FilterDatabase" localSheetId="0" hidden="1">'DECEMBRIE 2024'!$A$5:$J$176</definedName>
    <definedName name="_xlnm.Print_Area" localSheetId="0">'DECEMBRIE 2024'!$A$1:$I$185</definedName>
    <definedName name="_xlnm.Print_Titles" localSheetId="0">'DECEMBRIE 2024'!$5:$5</definedName>
  </definedNames>
  <calcPr calcId="181029"/>
</workbook>
</file>

<file path=xl/calcChain.xml><?xml version="1.0" encoding="utf-8"?>
<calcChain xmlns="http://schemas.openxmlformats.org/spreadsheetml/2006/main">
  <c r="H116" i="1" l="1"/>
  <c r="H138" i="1"/>
  <c r="H135" i="1"/>
  <c r="H120" i="1"/>
  <c r="H176" i="1"/>
  <c r="H145" i="1"/>
  <c r="H123" i="1" l="1"/>
  <c r="H119" i="1" s="1"/>
  <c r="H112" i="1"/>
  <c r="H111" i="1" s="1"/>
  <c r="H107" i="1"/>
  <c r="H98" i="1"/>
  <c r="H54" i="1"/>
  <c r="H51" i="1"/>
  <c r="H44" i="1"/>
  <c r="H26" i="1"/>
  <c r="H11" i="1"/>
  <c r="H94" i="1" l="1"/>
  <c r="H38" i="1"/>
  <c r="H141" i="1" l="1"/>
  <c r="H36" i="1"/>
  <c r="H132" i="1" l="1"/>
  <c r="H144" i="1" l="1"/>
  <c r="H143" i="1" s="1"/>
  <c r="H8" i="1" l="1"/>
  <c r="H97" i="1" l="1"/>
  <c r="H134" i="1" l="1"/>
  <c r="E143" i="1" l="1"/>
  <c r="H7" i="1"/>
  <c r="E138" i="1" l="1"/>
  <c r="E119" i="1" l="1"/>
  <c r="E111" i="1"/>
  <c r="E114" i="1"/>
  <c r="E115" i="1"/>
  <c r="E116" i="1"/>
  <c r="E110" i="1"/>
  <c r="E107" i="1"/>
  <c r="E106" i="1"/>
  <c r="E51" i="1" l="1"/>
  <c r="E7" i="1" l="1"/>
  <c r="E10" i="1"/>
  <c r="E11" i="1"/>
  <c r="E26" i="1"/>
  <c r="E38" i="1"/>
  <c r="E43" i="1"/>
  <c r="E44" i="1"/>
  <c r="E54" i="1"/>
  <c r="E94" i="1"/>
  <c r="E97" i="1"/>
  <c r="E98" i="1"/>
  <c r="E120" i="1"/>
  <c r="E122" i="1"/>
  <c r="E123" i="1"/>
  <c r="E131" i="1"/>
  <c r="E132" i="1"/>
  <c r="E134" i="1"/>
  <c r="E135" i="1"/>
  <c r="E144" i="1"/>
  <c r="E145" i="1"/>
  <c r="E176" i="1"/>
  <c r="E6" i="1"/>
  <c r="H131" i="1"/>
  <c r="H6" i="1" s="1"/>
</calcChain>
</file>

<file path=xl/sharedStrings.xml><?xml version="1.0" encoding="utf-8"?>
<sst xmlns="http://schemas.openxmlformats.org/spreadsheetml/2006/main" count="510" uniqueCount="293">
  <si>
    <t xml:space="preserve">Furnizor </t>
  </si>
  <si>
    <t>CUI furnizor</t>
  </si>
  <si>
    <t>Obiectul achizitiei</t>
  </si>
  <si>
    <t>Nr.crt.</t>
  </si>
  <si>
    <t>OP NR./ DATA</t>
  </si>
  <si>
    <t>20.01.03</t>
  </si>
  <si>
    <t>20.01.04</t>
  </si>
  <si>
    <t>20.01.08</t>
  </si>
  <si>
    <t>20.01.09</t>
  </si>
  <si>
    <t>20.01.30</t>
  </si>
  <si>
    <t>20.14</t>
  </si>
  <si>
    <t>20.30.03</t>
  </si>
  <si>
    <t>20.30</t>
  </si>
  <si>
    <t>Alte cheltuieli</t>
  </si>
  <si>
    <t>20.04</t>
  </si>
  <si>
    <t>20.01</t>
  </si>
  <si>
    <t>TOTAL CHELTUIELI</t>
  </si>
  <si>
    <t>20.30.30</t>
  </si>
  <si>
    <t>DIRECTOR GENERAL</t>
  </si>
  <si>
    <t>DIRECTOR ECONOMIC</t>
  </si>
  <si>
    <t>20.01.01</t>
  </si>
  <si>
    <t>Furnituri de birou</t>
  </si>
  <si>
    <t>20.04.01</t>
  </si>
  <si>
    <t>Medicamente</t>
  </si>
  <si>
    <t>20.30.01</t>
  </si>
  <si>
    <t>71.01</t>
  </si>
  <si>
    <t>71.01.01</t>
  </si>
  <si>
    <t>Active nefinanciare</t>
  </si>
  <si>
    <t>Active fixe</t>
  </si>
  <si>
    <t>20.01.02</t>
  </si>
  <si>
    <t>20.04.04</t>
  </si>
  <si>
    <t>Întocmit,</t>
  </si>
  <si>
    <t>20.05</t>
  </si>
  <si>
    <t>Bunuri de natura obiectelor de inventar</t>
  </si>
  <si>
    <t>20.05.30</t>
  </si>
  <si>
    <t>Alte obiecte de inventar</t>
  </si>
  <si>
    <t>20.04.02</t>
  </si>
  <si>
    <t>Materiale sanitare</t>
  </si>
  <si>
    <t>71.01.02</t>
  </si>
  <si>
    <t>20.01.06</t>
  </si>
  <si>
    <t>Piese de schimb</t>
  </si>
  <si>
    <t>20.01.07</t>
  </si>
  <si>
    <t>Transport</t>
  </si>
  <si>
    <t>20.13</t>
  </si>
  <si>
    <t>ADMINISTRAȚIA SPITALELOR ȘI SERVICIILOR MEDICALE BUCUREȘTI</t>
  </si>
  <si>
    <t>Nr./data document achiziție</t>
  </si>
  <si>
    <t>Suma plătită</t>
  </si>
  <si>
    <t>20.02</t>
  </si>
  <si>
    <t>20.04.03</t>
  </si>
  <si>
    <t>Reactivi</t>
  </si>
  <si>
    <t>20.01.05</t>
  </si>
  <si>
    <t xml:space="preserve">Carburant </t>
  </si>
  <si>
    <t>TITLU XI ALTE CHELTUIELI</t>
  </si>
  <si>
    <t>59.40</t>
  </si>
  <si>
    <t>MICKVAL SRL</t>
  </si>
  <si>
    <t>FOND HANDICAP</t>
  </si>
  <si>
    <t>CASIERIE</t>
  </si>
  <si>
    <t>Retragere numerar</t>
  </si>
  <si>
    <t>Telefonie</t>
  </si>
  <si>
    <t>RCS RDS SA</t>
  </si>
  <si>
    <t>BEST AUTO STK</t>
  </si>
  <si>
    <t>Facturi</t>
  </si>
  <si>
    <t>HERA SOFTWARE SRL</t>
  </si>
  <si>
    <t>INDACO SYSTEMS</t>
  </si>
  <si>
    <t>INFO WORLD</t>
  </si>
  <si>
    <t>INTEGRAT IT</t>
  </si>
  <si>
    <t>INTERNET COMMUNICATIONS SYSTEMS</t>
  </si>
  <si>
    <t>Administare retea</t>
  </si>
  <si>
    <t>SECURE EXPERT SOFTWARE</t>
  </si>
  <si>
    <t>ZOOKU SOLUTIONS</t>
  </si>
  <si>
    <t>APA NOVA</t>
  </si>
  <si>
    <t>Apa si canalizare</t>
  </si>
  <si>
    <t>SSM</t>
  </si>
  <si>
    <t>Testare genetica</t>
  </si>
  <si>
    <t>60.01</t>
  </si>
  <si>
    <t>Fonduri Europene nerambursabile</t>
  </si>
  <si>
    <t>60.02</t>
  </si>
  <si>
    <t>60.03</t>
  </si>
  <si>
    <t>Sume aferente TVA</t>
  </si>
  <si>
    <t xml:space="preserve">Proiecte cu finanțare din fonduri externe nerambursabile </t>
  </si>
  <si>
    <t>TEAM FORCE SECURITY</t>
  </si>
  <si>
    <t>SILBER SHATZ CONSULTING SRL</t>
  </si>
  <si>
    <t>DAS FIRE &amp; SECURITY</t>
  </si>
  <si>
    <t>LIBERTY MEDICAL CENTER</t>
  </si>
  <si>
    <t>BOGART</t>
  </si>
  <si>
    <t> 28922663</t>
  </si>
  <si>
    <t>Veronica CORCI</t>
  </si>
  <si>
    <t>ENGIE ROMANIA</t>
  </si>
  <si>
    <t>ALI AUTO DISTRIBUTION</t>
  </si>
  <si>
    <t>PPC ENERGIE MUNTENIA</t>
  </si>
  <si>
    <t>ASOCIATIA DE PROPRIETARI BLOC 2</t>
  </si>
  <si>
    <t>CONTEAM</t>
  </si>
  <si>
    <t>INTERNET COMMUNICATION SYSTEMS</t>
  </si>
  <si>
    <t>DAMIRO COMAT</t>
  </si>
  <si>
    <t>ASOCIATIA DE PROPRIETARI COMPLEX GRUNENPARK</t>
  </si>
  <si>
    <t>TEHNICAL DENT</t>
  </si>
  <si>
    <t>RADULESCU ELENA</t>
  </si>
  <si>
    <t>COMPANIA ROMPREST SERVICE</t>
  </si>
  <si>
    <t>CMI DR. ANTON C-TA</t>
  </si>
  <si>
    <t>COMPANIA MUNICIPALA TERMOENERGETICA</t>
  </si>
  <si>
    <t xml:space="preserve">UNITED WASTE SOLUTIONS </t>
  </si>
  <si>
    <t>SMART DIESEL</t>
  </si>
  <si>
    <t>ALPHA MAX BUILD</t>
  </si>
  <si>
    <t>PHARM AHEAN</t>
  </si>
  <si>
    <t>STERIL ROMANIA</t>
  </si>
  <si>
    <t xml:space="preserve">TERMHIDRO </t>
  </si>
  <si>
    <t>RETELE ELECTRICE MUNTENIA</t>
  </si>
  <si>
    <t>MEDICAL TECHNOLOGIES INFINITY</t>
  </si>
  <si>
    <t>ORDINUL ARHITECTILOR DIN ROMANIA</t>
  </si>
  <si>
    <t>41269473 </t>
  </si>
  <si>
    <t>13788556 </t>
  </si>
  <si>
    <t>6089555 </t>
  </si>
  <si>
    <t>SITUAȚIA PLĂȚILOR LUNARE 01.12.2024 -31.12.2024</t>
  </si>
  <si>
    <t>INEMRCM</t>
  </si>
  <si>
    <t>Extras</t>
  </si>
  <si>
    <t>OP 1772/06.12.2024</t>
  </si>
  <si>
    <t>OP 1774/06.12.2024</t>
  </si>
  <si>
    <t>OP 1819/17.12.2024</t>
  </si>
  <si>
    <t>OP 1820/17.12.2024</t>
  </si>
  <si>
    <t>OP 1821/17.12.2024</t>
  </si>
  <si>
    <t>OP 1865/18.12.2024</t>
  </si>
  <si>
    <t>SPITAL BURGHELE</t>
  </si>
  <si>
    <t>OP 1909/23.12.2024</t>
  </si>
  <si>
    <t>OP 1928/23.12.2024</t>
  </si>
  <si>
    <t>OP 1911/23.12.2024</t>
  </si>
  <si>
    <t>OP 1773/06.12.2024</t>
  </si>
  <si>
    <t>OP 1822/17.12.2024</t>
  </si>
  <si>
    <t>OP 1858/18.12.2024</t>
  </si>
  <si>
    <t>OP 1859/18.12.2024</t>
  </si>
  <si>
    <t>OP 1866/18.12.2024</t>
  </si>
  <si>
    <t>OP 1910/23.12.2024</t>
  </si>
  <si>
    <t>OP 1862/18.12.2024</t>
  </si>
  <si>
    <t>OP 1914/23.12.2024</t>
  </si>
  <si>
    <t>OP 1844/17.12.2024</t>
  </si>
  <si>
    <t>ARABESQUE</t>
  </si>
  <si>
    <t>OP 1864/18.12.2024</t>
  </si>
  <si>
    <t>OP 1913/23.12.2024</t>
  </si>
  <si>
    <t>OP 16114/23.12.2024</t>
  </si>
  <si>
    <t>CEC 29/17.12.2024</t>
  </si>
  <si>
    <t>OP 1861/18.12.2024</t>
  </si>
  <si>
    <t>CEC 22/20.12.2024</t>
  </si>
  <si>
    <t>OP 1839/17.12.2024</t>
  </si>
  <si>
    <t>DIRECTIA DE MOBILITATE URBANA</t>
  </si>
  <si>
    <t>Referat</t>
  </si>
  <si>
    <t>OP 1868/19.12.2024</t>
  </si>
  <si>
    <t>OP 1775/06.12.2024</t>
  </si>
  <si>
    <t>OP 1824/17.12.2024</t>
  </si>
  <si>
    <t>OP 1826/17.12.2024</t>
  </si>
  <si>
    <t>OP 1827/17.12.2024</t>
  </si>
  <si>
    <t>OP 1828/17.12.2024</t>
  </si>
  <si>
    <t>EXTREME ENGINEERING</t>
  </si>
  <si>
    <t>OP 1829/17.12.2024</t>
  </si>
  <si>
    <t>OP 1830/17.12.2024</t>
  </si>
  <si>
    <t>OP 1831/17.12.2024</t>
  </si>
  <si>
    <t>OP 1832/17.12.2024</t>
  </si>
  <si>
    <t>OP 1833/17.12.2024</t>
  </si>
  <si>
    <t>OP 1834/17.12.2024</t>
  </si>
  <si>
    <t>OP 1835/17.12.2024</t>
  </si>
  <si>
    <t>OP 1836/17.12.2024</t>
  </si>
  <si>
    <t>OP 1837/17.12.2024</t>
  </si>
  <si>
    <t>OP 1838/17.12.2024</t>
  </si>
  <si>
    <t>OP 1840/17.12.2024</t>
  </si>
  <si>
    <t>OP 1841/17.12.2024</t>
  </si>
  <si>
    <t>OP 1842/17.12.2024</t>
  </si>
  <si>
    <t>OP 1843/17.12.2024</t>
  </si>
  <si>
    <t>OP 1845/17.12.2024</t>
  </si>
  <si>
    <t>OP 1848/17.12.2024</t>
  </si>
  <si>
    <t>OP 1849/17.12.2024</t>
  </si>
  <si>
    <t>OP 1850/17.12.2024</t>
  </si>
  <si>
    <t>OP 1851/17.12.2024</t>
  </si>
  <si>
    <t>CEC 30/18.12.2024</t>
  </si>
  <si>
    <t>OP 1856/18.12.2024</t>
  </si>
  <si>
    <t>OP 1863/18.12.2024</t>
  </si>
  <si>
    <t>OP 1867/18.12.2024</t>
  </si>
  <si>
    <t>OP 1860/18.12.2024</t>
  </si>
  <si>
    <t>OP 1912/23.12.2024</t>
  </si>
  <si>
    <t>RESS RISK EVALUATION</t>
  </si>
  <si>
    <t>OP 1941/23.12.2024</t>
  </si>
  <si>
    <t>OP 1942/23.12.2024</t>
  </si>
  <si>
    <t>CEC 33/23.12.2024</t>
  </si>
  <si>
    <t>OP 1932/23.12.2024</t>
  </si>
  <si>
    <t>OP 1933/23.12.2024</t>
  </si>
  <si>
    <t>DONA LOGISTICA</t>
  </si>
  <si>
    <t>OP 1847/17.12.2024</t>
  </si>
  <si>
    <t>IMECO</t>
  </si>
  <si>
    <t>OP 1934/23.12.2024</t>
  </si>
  <si>
    <t>OP 1935/23.12.2024</t>
  </si>
  <si>
    <t>OP 1936/23.12.2024</t>
  </si>
  <si>
    <t>OP 1938/23.12.2024</t>
  </si>
  <si>
    <t>DR MAX</t>
  </si>
  <si>
    <t>OP 1940/23.12.2024</t>
  </si>
  <si>
    <t>OP 1937/23.12.2024</t>
  </si>
  <si>
    <t>AXIOMED SOLUTIONS</t>
  </si>
  <si>
    <t>OP 1939/23.12.2024</t>
  </si>
  <si>
    <t>20.05.01</t>
  </si>
  <si>
    <t>SPLINTER WEAR</t>
  </si>
  <si>
    <t>OP 1857/18.12.2024</t>
  </si>
  <si>
    <t>OP 1852/17.12.2024</t>
  </si>
  <si>
    <t>OP 1825/17.12.2024</t>
  </si>
  <si>
    <t>REGLARE CONT</t>
  </si>
  <si>
    <t>Reglare cont</t>
  </si>
  <si>
    <t>OP 1768/05.12.2024</t>
  </si>
  <si>
    <t>CENTRUL MEDICAL PANDURI</t>
  </si>
  <si>
    <t>OP 1823/17.12.2024</t>
  </si>
  <si>
    <t>PHAPRMA LIFE</t>
  </si>
  <si>
    <t>Cheltuieli de judecata</t>
  </si>
  <si>
    <t>OP 1925/23.12.2024</t>
  </si>
  <si>
    <t>COTOFATA LAVINIA</t>
  </si>
  <si>
    <t>OP 1915/23.12.2024</t>
  </si>
  <si>
    <t>OP 1943/23.12.2024</t>
  </si>
  <si>
    <t>Ref 163</t>
  </si>
  <si>
    <t>OP 1855/18.12.2024</t>
  </si>
  <si>
    <t>OP 1769/05.12.2024</t>
  </si>
  <si>
    <t>OP 1770/05.12.2024</t>
  </si>
  <si>
    <t>OP 1771/05.12.2024</t>
  </si>
  <si>
    <t>ARKISTEM</t>
  </si>
  <si>
    <t>OP 1777/10.12.2024</t>
  </si>
  <si>
    <t>OP 1778/10.12.2024</t>
  </si>
  <si>
    <t>CEC 31/19.12.2024</t>
  </si>
  <si>
    <t>OP 1885/23.12.2024</t>
  </si>
  <si>
    <t>PHOENIX INTERMED CONSTRUCTION</t>
  </si>
  <si>
    <t>OP 1887/23.12.2024</t>
  </si>
  <si>
    <t>OP 1888/23.12.2024</t>
  </si>
  <si>
    <t>MEDICAL TECHNOLOGIES INTERNATIONAL</t>
  </si>
  <si>
    <t>OP 1890/23.12.2024</t>
  </si>
  <si>
    <t>ENERGY CONTROL SOLUTIONS</t>
  </si>
  <si>
    <t>OP 1892/23.12.2024</t>
  </si>
  <si>
    <t>ELMAROM GRUP</t>
  </si>
  <si>
    <t>OP 1894/23.12.2024</t>
  </si>
  <si>
    <t>ARKIDAVA STUDIO</t>
  </si>
  <si>
    <t>OP 1896/23.12.2024</t>
  </si>
  <si>
    <t xml:space="preserve">AGRESIV </t>
  </si>
  <si>
    <t>OP 1898/23.12.2024</t>
  </si>
  <si>
    <t>UTI CONSTRUCTION AND FACILITY</t>
  </si>
  <si>
    <t>OP 1900/23.12.2024</t>
  </si>
  <si>
    <t>OP 1927/23.12.2024</t>
  </si>
  <si>
    <t>OP 1908/23.12.2024</t>
  </si>
  <si>
    <t>OP 1907/23.12.2024</t>
  </si>
  <si>
    <t>OP 1906/23.12.2024</t>
  </si>
  <si>
    <t>CARO METWORK</t>
  </si>
  <si>
    <t>OP 1905/23.12.2024</t>
  </si>
  <si>
    <t>OP 1903/23.12.2024</t>
  </si>
  <si>
    <t>OP 1904/23.12.2024</t>
  </si>
  <si>
    <t>OP 1902/23.12.2024</t>
  </si>
  <si>
    <t>OP 1901/23.12.2024</t>
  </si>
  <si>
    <t>INTERAXIS ENGINEERING</t>
  </si>
  <si>
    <t>OP 1931/23.12.2024</t>
  </si>
  <si>
    <t>DAIO TOTAL CONSTRUCT</t>
  </si>
  <si>
    <t>OP 1899/23.12.2024</t>
  </si>
  <si>
    <t>OP 1897/23.12.2024</t>
  </si>
  <si>
    <t>OP 1895/23.12.2024</t>
  </si>
  <si>
    <t>OP 1893/23.12.2024</t>
  </si>
  <si>
    <t>OP 1891/23.12.2024</t>
  </si>
  <si>
    <t>MLM MEDICAL</t>
  </si>
  <si>
    <t>OP 1889/23.12.2024</t>
  </si>
  <si>
    <t>VODIMEDICOR</t>
  </si>
  <si>
    <t>OP 1884/23.12.2024</t>
  </si>
  <si>
    <t>VIV SOFT&amp;TRADE</t>
  </si>
  <si>
    <t>OP 1930/23.12.2024</t>
  </si>
  <si>
    <t>27711587 </t>
  </si>
  <si>
    <t>31836147 </t>
  </si>
  <si>
    <t>9378655 </t>
  </si>
  <si>
    <t>12284240 </t>
  </si>
  <si>
    <t>40916075 </t>
  </si>
  <si>
    <t>18165761 </t>
  </si>
  <si>
    <t>15435828 </t>
  </si>
  <si>
    <r>
      <t>45680136</t>
    </r>
    <r>
      <rPr>
        <sz val="12"/>
        <color rgb="FF474747"/>
        <rFont val="Times New Roman"/>
        <family val="1"/>
        <charset val="238"/>
      </rPr>
      <t> </t>
    </r>
  </si>
  <si>
    <r>
      <t>41097700</t>
    </r>
    <r>
      <rPr>
        <sz val="12"/>
        <color rgb="FF474747"/>
        <rFont val="Times New Roman"/>
        <family val="1"/>
        <charset val="238"/>
      </rPr>
      <t> </t>
    </r>
  </si>
  <si>
    <r>
      <t>15698573</t>
    </r>
    <r>
      <rPr>
        <sz val="12"/>
        <color rgb="FF474747"/>
        <rFont val="Times New Roman"/>
        <family val="1"/>
        <charset val="238"/>
      </rPr>
      <t> </t>
    </r>
  </si>
  <si>
    <r>
      <t>17072761</t>
    </r>
    <r>
      <rPr>
        <sz val="12"/>
        <color rgb="FF474747"/>
        <rFont val="Times New Roman"/>
        <family val="1"/>
        <charset val="238"/>
      </rPr>
      <t> </t>
    </r>
  </si>
  <si>
    <r>
      <t>38781537</t>
    </r>
    <r>
      <rPr>
        <sz val="12"/>
        <color rgb="FF474747"/>
        <rFont val="Times New Roman"/>
        <family val="1"/>
        <charset val="238"/>
      </rPr>
      <t> </t>
    </r>
  </si>
  <si>
    <t>OP 1869/19.12.2024</t>
  </si>
  <si>
    <t>OP 1870/19.12.2024</t>
  </si>
  <si>
    <t>Titlu, Articol, Alineat bugetar</t>
  </si>
  <si>
    <t>Bunuri și servicii</t>
  </si>
  <si>
    <t>Materiale pentru curațenie</t>
  </si>
  <si>
    <t>Încălzit, Iluminat și fortă motrică</t>
  </si>
  <si>
    <t>Apă, canal și salubritate</t>
  </si>
  <si>
    <t>Poștă, telecomunicații, radio, tv, internet</t>
  </si>
  <si>
    <t>Materiale și prestari de servicii cu caracter funcțional</t>
  </si>
  <si>
    <t>Alte bunuri și servicii pentru întreținere și funcționare</t>
  </si>
  <si>
    <t>Reparații curente</t>
  </si>
  <si>
    <t>Medicamente și materiale sanitare</t>
  </si>
  <si>
    <t>Dezinfectanți</t>
  </si>
  <si>
    <t>Pregătire profesională</t>
  </si>
  <si>
    <t>Protecția muncii</t>
  </si>
  <si>
    <t>Reclamă și publicitate</t>
  </si>
  <si>
    <t>Prime de asigurare non-viață</t>
  </si>
  <si>
    <t>Alte cheltuieli cu bunuri și servicii</t>
  </si>
  <si>
    <t>Sume aferente persoanelor cu handicap neîncadrate</t>
  </si>
  <si>
    <t>Finanțare publică națională</t>
  </si>
  <si>
    <t>Construcții</t>
  </si>
  <si>
    <t>Mașini, echipamente și mijloace de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</si>
</sst>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e_i_-;\-* #,##0.00\ _l_e_i_-;_-* &quot;-&quot;??\ _l_e_i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474747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4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2" applyFont="1" applyAlignment="1">
      <alignment horizontal="center"/>
    </xf>
    <xf numFmtId="4" fontId="5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Normal 1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4"/>
  <sheetViews>
    <sheetView tabSelected="1" zoomScaleNormal="100" workbookViewId="0">
      <selection activeCell="J6" sqref="J6"/>
    </sheetView>
  </sheetViews>
  <sheetFormatPr defaultColWidth="9.140625" defaultRowHeight="15.75" x14ac:dyDescent="0.25"/>
  <cols>
    <col min="1" max="1" width="7.7109375" style="15" customWidth="1"/>
    <col min="2" max="2" width="12.85546875" style="17" customWidth="1"/>
    <col min="3" max="3" width="44" style="36" customWidth="1"/>
    <col min="4" max="4" width="16.7109375" style="7" customWidth="1"/>
    <col min="5" max="5" width="24.7109375" style="17" customWidth="1"/>
    <col min="6" max="6" width="1.7109375" style="17" hidden="1" customWidth="1"/>
    <col min="7" max="7" width="20" style="17" customWidth="1"/>
    <col min="8" max="8" width="17.28515625" style="17" customWidth="1"/>
    <col min="9" max="9" width="19.28515625" style="17" customWidth="1"/>
    <col min="10" max="10" width="26.5703125" style="15" customWidth="1"/>
    <col min="11" max="16384" width="9.140625" style="15"/>
  </cols>
  <sheetData>
    <row r="1" spans="1:12" ht="24.75" customHeight="1" x14ac:dyDescent="0.25">
      <c r="A1" s="68" t="s">
        <v>44</v>
      </c>
      <c r="B1" s="68"/>
      <c r="C1" s="68"/>
      <c r="D1" s="68"/>
      <c r="E1" s="68"/>
      <c r="F1" s="68"/>
    </row>
    <row r="2" spans="1:12" x14ac:dyDescent="0.25">
      <c r="D2" s="17"/>
    </row>
    <row r="3" spans="1:12" x14ac:dyDescent="0.25">
      <c r="A3" s="69" t="s">
        <v>112</v>
      </c>
      <c r="B3" s="69"/>
      <c r="C3" s="69"/>
      <c r="D3" s="69"/>
      <c r="E3" s="69"/>
      <c r="F3" s="69"/>
      <c r="G3" s="69"/>
      <c r="H3" s="69"/>
      <c r="I3" s="69"/>
    </row>
    <row r="4" spans="1:12" ht="16.5" thickBot="1" x14ac:dyDescent="0.3">
      <c r="D4" s="17"/>
    </row>
    <row r="5" spans="1:12" s="42" customFormat="1" ht="47.25" customHeight="1" x14ac:dyDescent="0.25">
      <c r="A5" s="1" t="s">
        <v>3</v>
      </c>
      <c r="B5" s="2" t="s">
        <v>273</v>
      </c>
      <c r="C5" s="2" t="s">
        <v>0</v>
      </c>
      <c r="D5" s="2" t="s">
        <v>1</v>
      </c>
      <c r="E5" s="2" t="s">
        <v>2</v>
      </c>
      <c r="F5" s="2"/>
      <c r="G5" s="2" t="s">
        <v>45</v>
      </c>
      <c r="H5" s="2" t="s">
        <v>46</v>
      </c>
      <c r="I5" s="3" t="s">
        <v>4</v>
      </c>
    </row>
    <row r="6" spans="1:12" s="42" customFormat="1" ht="30" customHeight="1" x14ac:dyDescent="0.25">
      <c r="A6" s="4">
        <v>1</v>
      </c>
      <c r="B6" s="5"/>
      <c r="C6" s="6" t="s">
        <v>16</v>
      </c>
      <c r="D6" s="22"/>
      <c r="E6" s="7" t="str">
        <f>PROPER(F6)</f>
        <v/>
      </c>
      <c r="F6" s="7"/>
      <c r="G6" s="5"/>
      <c r="H6" s="8">
        <f>H7+H131+H134+H143</f>
        <v>10385398.460000001</v>
      </c>
      <c r="I6" s="9"/>
      <c r="J6" s="10"/>
    </row>
    <row r="7" spans="1:12" s="42" customFormat="1" ht="30" customHeight="1" x14ac:dyDescent="0.25">
      <c r="A7" s="4">
        <v>2</v>
      </c>
      <c r="B7" s="5">
        <v>20</v>
      </c>
      <c r="C7" s="6" t="s">
        <v>274</v>
      </c>
      <c r="D7" s="22"/>
      <c r="E7" s="7" t="str">
        <f t="shared" ref="E7:E145" si="0">PROPER(F7)</f>
        <v/>
      </c>
      <c r="F7" s="7"/>
      <c r="G7" s="5"/>
      <c r="H7" s="8">
        <f>H8+H94+H97+H111+H115+H116+H119</f>
        <v>3263000</v>
      </c>
      <c r="I7" s="9"/>
      <c r="J7" s="11"/>
      <c r="L7" s="37"/>
    </row>
    <row r="8" spans="1:12" s="42" customFormat="1" ht="30" customHeight="1" x14ac:dyDescent="0.25">
      <c r="A8" s="4">
        <v>3</v>
      </c>
      <c r="B8" s="12" t="s">
        <v>15</v>
      </c>
      <c r="C8" s="6" t="s">
        <v>274</v>
      </c>
      <c r="D8" s="34"/>
      <c r="E8" s="7"/>
      <c r="F8" s="7"/>
      <c r="G8" s="5"/>
      <c r="H8" s="8">
        <f>H9+H10+H11+H26+H38+H43+H44+H51+H54+H36</f>
        <v>573748.00999999989</v>
      </c>
      <c r="I8" s="9"/>
      <c r="J8" s="11"/>
    </row>
    <row r="9" spans="1:12" s="42" customFormat="1" ht="30" customHeight="1" x14ac:dyDescent="0.25">
      <c r="A9" s="4">
        <v>4</v>
      </c>
      <c r="B9" s="12" t="s">
        <v>20</v>
      </c>
      <c r="C9" s="6" t="s">
        <v>21</v>
      </c>
      <c r="D9" s="34"/>
      <c r="E9" s="7"/>
      <c r="F9" s="7"/>
      <c r="G9" s="5"/>
      <c r="H9" s="8">
        <v>0</v>
      </c>
      <c r="I9" s="9"/>
      <c r="J9" s="11"/>
    </row>
    <row r="10" spans="1:12" s="42" customFormat="1" ht="30" customHeight="1" x14ac:dyDescent="0.25">
      <c r="A10" s="4">
        <v>5</v>
      </c>
      <c r="B10" s="12" t="s">
        <v>29</v>
      </c>
      <c r="C10" s="6" t="s">
        <v>275</v>
      </c>
      <c r="D10" s="34"/>
      <c r="E10" s="7" t="str">
        <f t="shared" si="0"/>
        <v/>
      </c>
      <c r="F10" s="7"/>
      <c r="G10" s="5"/>
      <c r="H10" s="8">
        <v>0</v>
      </c>
      <c r="I10" s="9"/>
      <c r="J10" s="10"/>
    </row>
    <row r="11" spans="1:12" s="10" customFormat="1" ht="30" customHeight="1" x14ac:dyDescent="0.25">
      <c r="A11" s="4">
        <v>6</v>
      </c>
      <c r="B11" s="12" t="s">
        <v>5</v>
      </c>
      <c r="C11" s="13" t="s">
        <v>276</v>
      </c>
      <c r="D11" s="34"/>
      <c r="E11" s="7" t="str">
        <f t="shared" si="0"/>
        <v/>
      </c>
      <c r="F11" s="7"/>
      <c r="G11" s="14"/>
      <c r="H11" s="8">
        <f>SUM(H12:H25)</f>
        <v>38225.460000000006</v>
      </c>
      <c r="I11" s="9"/>
    </row>
    <row r="12" spans="1:12" s="10" customFormat="1" ht="30" customHeight="1" x14ac:dyDescent="0.25">
      <c r="A12" s="4">
        <v>7</v>
      </c>
      <c r="B12" s="12"/>
      <c r="C12" s="49" t="s">
        <v>113</v>
      </c>
      <c r="D12" s="34">
        <v>4340579</v>
      </c>
      <c r="E12" s="7" t="s">
        <v>61</v>
      </c>
      <c r="F12" s="7"/>
      <c r="G12" s="32">
        <v>14378929</v>
      </c>
      <c r="H12" s="47">
        <v>-28335.87</v>
      </c>
      <c r="I12" s="48" t="s">
        <v>114</v>
      </c>
    </row>
    <row r="13" spans="1:12" s="10" customFormat="1" ht="30" customHeight="1" x14ac:dyDescent="0.25">
      <c r="A13" s="4">
        <v>8</v>
      </c>
      <c r="B13" s="12"/>
      <c r="C13" s="49" t="s">
        <v>113</v>
      </c>
      <c r="D13" s="34">
        <v>4340579</v>
      </c>
      <c r="E13" s="7" t="s">
        <v>61</v>
      </c>
      <c r="F13" s="7"/>
      <c r="G13" s="32">
        <v>1131609817</v>
      </c>
      <c r="H13" s="47">
        <v>-33054.910000000003</v>
      </c>
      <c r="I13" s="48" t="s">
        <v>114</v>
      </c>
    </row>
    <row r="14" spans="1:12" s="10" customFormat="1" ht="30" customHeight="1" x14ac:dyDescent="0.25">
      <c r="A14" s="4">
        <v>9</v>
      </c>
      <c r="B14" s="12"/>
      <c r="C14" s="49" t="s">
        <v>87</v>
      </c>
      <c r="D14" s="34">
        <v>13093222</v>
      </c>
      <c r="E14" s="7" t="s">
        <v>61</v>
      </c>
      <c r="F14" s="7"/>
      <c r="G14" s="32">
        <v>11316098171</v>
      </c>
      <c r="H14" s="47">
        <v>33054.910000000003</v>
      </c>
      <c r="I14" s="48" t="s">
        <v>115</v>
      </c>
    </row>
    <row r="15" spans="1:12" s="10" customFormat="1" ht="30" customHeight="1" x14ac:dyDescent="0.25">
      <c r="A15" s="4">
        <v>10</v>
      </c>
      <c r="B15" s="12"/>
      <c r="C15" s="49" t="s">
        <v>89</v>
      </c>
      <c r="D15" s="34">
        <v>22000460</v>
      </c>
      <c r="E15" s="7" t="s">
        <v>61</v>
      </c>
      <c r="F15" s="7"/>
      <c r="G15" s="32">
        <v>14378929</v>
      </c>
      <c r="H15" s="47">
        <v>28335.87</v>
      </c>
      <c r="I15" s="48" t="s">
        <v>116</v>
      </c>
    </row>
    <row r="16" spans="1:12" s="10" customFormat="1" ht="30" customHeight="1" x14ac:dyDescent="0.25">
      <c r="A16" s="4">
        <v>11</v>
      </c>
      <c r="B16" s="12"/>
      <c r="C16" s="49" t="s">
        <v>89</v>
      </c>
      <c r="D16" s="34">
        <v>22000460</v>
      </c>
      <c r="E16" s="7" t="s">
        <v>61</v>
      </c>
      <c r="F16" s="7"/>
      <c r="G16" s="32">
        <v>15731698</v>
      </c>
      <c r="H16" s="47">
        <v>3478.83</v>
      </c>
      <c r="I16" s="48" t="s">
        <v>117</v>
      </c>
    </row>
    <row r="17" spans="1:9" s="10" customFormat="1" ht="30" customHeight="1" x14ac:dyDescent="0.25">
      <c r="A17" s="4">
        <v>12</v>
      </c>
      <c r="B17" s="12"/>
      <c r="C17" s="49" t="s">
        <v>89</v>
      </c>
      <c r="D17" s="34">
        <v>2200460</v>
      </c>
      <c r="E17" s="7" t="s">
        <v>61</v>
      </c>
      <c r="F17" s="7"/>
      <c r="G17" s="32">
        <v>15728283</v>
      </c>
      <c r="H17" s="47">
        <v>6202.5</v>
      </c>
      <c r="I17" s="48" t="s">
        <v>118</v>
      </c>
    </row>
    <row r="18" spans="1:9" s="10" customFormat="1" ht="30" customHeight="1" x14ac:dyDescent="0.25">
      <c r="A18" s="4">
        <v>13</v>
      </c>
      <c r="B18" s="12"/>
      <c r="C18" s="49" t="s">
        <v>87</v>
      </c>
      <c r="D18" s="34">
        <v>13093222</v>
      </c>
      <c r="E18" s="7" t="s">
        <v>61</v>
      </c>
      <c r="F18" s="7"/>
      <c r="G18" s="32">
        <v>10323669349</v>
      </c>
      <c r="H18" s="47">
        <v>3581.78</v>
      </c>
      <c r="I18" s="48" t="s">
        <v>119</v>
      </c>
    </row>
    <row r="19" spans="1:9" s="10" customFormat="1" ht="30" customHeight="1" x14ac:dyDescent="0.25">
      <c r="A19" s="4">
        <v>14</v>
      </c>
      <c r="B19" s="12"/>
      <c r="C19" s="49" t="s">
        <v>99</v>
      </c>
      <c r="D19" s="34" t="s">
        <v>109</v>
      </c>
      <c r="E19" s="7" t="s">
        <v>61</v>
      </c>
      <c r="F19" s="7"/>
      <c r="G19" s="32">
        <v>240596</v>
      </c>
      <c r="H19" s="47">
        <v>15534.26</v>
      </c>
      <c r="I19" s="48" t="s">
        <v>120</v>
      </c>
    </row>
    <row r="20" spans="1:9" s="10" customFormat="1" ht="30" customHeight="1" x14ac:dyDescent="0.25">
      <c r="A20" s="4">
        <v>15</v>
      </c>
      <c r="B20" s="12"/>
      <c r="C20" s="49" t="s">
        <v>121</v>
      </c>
      <c r="D20" s="34">
        <v>4283538</v>
      </c>
      <c r="E20" s="7" t="s">
        <v>61</v>
      </c>
      <c r="F20" s="7"/>
      <c r="G20" s="32">
        <v>14378929</v>
      </c>
      <c r="H20" s="47">
        <v>-8583.49</v>
      </c>
      <c r="I20" s="48" t="s">
        <v>114</v>
      </c>
    </row>
    <row r="21" spans="1:9" s="10" customFormat="1" ht="30" customHeight="1" x14ac:dyDescent="0.25">
      <c r="A21" s="4">
        <v>16</v>
      </c>
      <c r="B21" s="12"/>
      <c r="C21" s="49" t="s">
        <v>121</v>
      </c>
      <c r="D21" s="34">
        <v>4283538</v>
      </c>
      <c r="E21" s="7" t="s">
        <v>61</v>
      </c>
      <c r="F21" s="7"/>
      <c r="G21" s="32">
        <v>11316098171</v>
      </c>
      <c r="H21" s="47">
        <v>-9914.74</v>
      </c>
      <c r="I21" s="48" t="s">
        <v>114</v>
      </c>
    </row>
    <row r="22" spans="1:9" s="10" customFormat="1" ht="30" customHeight="1" x14ac:dyDescent="0.25">
      <c r="A22" s="4">
        <v>17</v>
      </c>
      <c r="B22" s="12"/>
      <c r="C22" s="49" t="s">
        <v>87</v>
      </c>
      <c r="D22" s="34">
        <v>13093222</v>
      </c>
      <c r="E22" s="7" t="s">
        <v>61</v>
      </c>
      <c r="F22" s="7"/>
      <c r="G22" s="32">
        <v>1131609871</v>
      </c>
      <c r="H22" s="47">
        <v>9914.74</v>
      </c>
      <c r="I22" s="48" t="s">
        <v>122</v>
      </c>
    </row>
    <row r="23" spans="1:9" s="10" customFormat="1" ht="30" customHeight="1" x14ac:dyDescent="0.25">
      <c r="A23" s="4">
        <v>18</v>
      </c>
      <c r="B23" s="12"/>
      <c r="C23" s="49" t="s">
        <v>89</v>
      </c>
      <c r="D23" s="34">
        <v>2200460</v>
      </c>
      <c r="E23" s="7" t="s">
        <v>61</v>
      </c>
      <c r="F23" s="7"/>
      <c r="G23" s="32">
        <v>17032356</v>
      </c>
      <c r="H23" s="47">
        <v>3300.73</v>
      </c>
      <c r="I23" s="48" t="s">
        <v>123</v>
      </c>
    </row>
    <row r="24" spans="1:9" s="10" customFormat="1" ht="30" customHeight="1" x14ac:dyDescent="0.25">
      <c r="A24" s="4">
        <v>19</v>
      </c>
      <c r="B24" s="12"/>
      <c r="C24" s="49" t="s">
        <v>89</v>
      </c>
      <c r="D24" s="34">
        <v>2200460</v>
      </c>
      <c r="E24" s="7" t="s">
        <v>61</v>
      </c>
      <c r="F24" s="7"/>
      <c r="G24" s="32">
        <v>17044850</v>
      </c>
      <c r="H24" s="47">
        <v>6127.36</v>
      </c>
      <c r="I24" s="48" t="s">
        <v>123</v>
      </c>
    </row>
    <row r="25" spans="1:9" s="10" customFormat="1" ht="30" customHeight="1" x14ac:dyDescent="0.25">
      <c r="A25" s="4">
        <v>20</v>
      </c>
      <c r="B25" s="12"/>
      <c r="C25" s="49" t="s">
        <v>89</v>
      </c>
      <c r="D25" s="34">
        <v>2200460</v>
      </c>
      <c r="E25" s="7" t="s">
        <v>61</v>
      </c>
      <c r="F25" s="7"/>
      <c r="G25" s="32">
        <v>14378929</v>
      </c>
      <c r="H25" s="47">
        <v>8583.49</v>
      </c>
      <c r="I25" s="48" t="s">
        <v>124</v>
      </c>
    </row>
    <row r="26" spans="1:9" s="10" customFormat="1" ht="30" customHeight="1" x14ac:dyDescent="0.25">
      <c r="A26" s="4">
        <v>21</v>
      </c>
      <c r="B26" s="5" t="s">
        <v>6</v>
      </c>
      <c r="C26" s="6" t="s">
        <v>277</v>
      </c>
      <c r="D26" s="34"/>
      <c r="E26" s="7" t="str">
        <f t="shared" si="0"/>
        <v/>
      </c>
      <c r="F26" s="7"/>
      <c r="G26" s="5"/>
      <c r="H26" s="8">
        <f>SUM(H27:H35)</f>
        <v>4895.0599999999995</v>
      </c>
      <c r="I26" s="9"/>
    </row>
    <row r="27" spans="1:9" ht="30" customHeight="1" x14ac:dyDescent="0.25">
      <c r="A27" s="4">
        <v>22</v>
      </c>
      <c r="B27" s="7"/>
      <c r="C27" s="46" t="s">
        <v>113</v>
      </c>
      <c r="D27" s="34">
        <v>4340579</v>
      </c>
      <c r="E27" s="7" t="s">
        <v>61</v>
      </c>
      <c r="F27" s="7"/>
      <c r="G27" s="7">
        <v>241237890</v>
      </c>
      <c r="H27" s="47">
        <v>-7358.41</v>
      </c>
      <c r="I27" s="48" t="s">
        <v>114</v>
      </c>
    </row>
    <row r="28" spans="1:9" ht="30" customHeight="1" x14ac:dyDescent="0.25">
      <c r="A28" s="4">
        <v>23</v>
      </c>
      <c r="B28" s="7"/>
      <c r="C28" s="46" t="s">
        <v>70</v>
      </c>
      <c r="D28" s="34">
        <v>12276949</v>
      </c>
      <c r="E28" s="7" t="s">
        <v>71</v>
      </c>
      <c r="F28" s="7"/>
      <c r="G28" s="7">
        <v>2411237890</v>
      </c>
      <c r="H28" s="47">
        <v>7358.41</v>
      </c>
      <c r="I28" s="48" t="s">
        <v>125</v>
      </c>
    </row>
    <row r="29" spans="1:9" ht="30" customHeight="1" x14ac:dyDescent="0.25">
      <c r="A29" s="4">
        <v>24</v>
      </c>
      <c r="B29" s="7"/>
      <c r="C29" s="46" t="s">
        <v>70</v>
      </c>
      <c r="D29" s="34">
        <v>12276949</v>
      </c>
      <c r="E29" s="7" t="s">
        <v>71</v>
      </c>
      <c r="F29" s="7"/>
      <c r="G29" s="7">
        <v>241506846</v>
      </c>
      <c r="H29" s="47">
        <v>542.95000000000005</v>
      </c>
      <c r="I29" s="48" t="s">
        <v>126</v>
      </c>
    </row>
    <row r="30" spans="1:9" ht="30" customHeight="1" x14ac:dyDescent="0.25">
      <c r="A30" s="4">
        <v>25</v>
      </c>
      <c r="B30" s="7"/>
      <c r="C30" s="46" t="s">
        <v>70</v>
      </c>
      <c r="D30" s="34">
        <v>12276949</v>
      </c>
      <c r="E30" s="7" t="s">
        <v>71</v>
      </c>
      <c r="F30" s="7"/>
      <c r="G30" s="7">
        <v>241502017</v>
      </c>
      <c r="H30" s="47">
        <v>445.81</v>
      </c>
      <c r="I30" s="48" t="s">
        <v>127</v>
      </c>
    </row>
    <row r="31" spans="1:9" ht="30" customHeight="1" x14ac:dyDescent="0.25">
      <c r="A31" s="4">
        <v>26</v>
      </c>
      <c r="B31" s="7"/>
      <c r="C31" s="46" t="s">
        <v>100</v>
      </c>
      <c r="D31" s="34" t="s">
        <v>111</v>
      </c>
      <c r="E31" s="7" t="s">
        <v>61</v>
      </c>
      <c r="F31" s="7"/>
      <c r="G31" s="7">
        <v>820834</v>
      </c>
      <c r="H31" s="47">
        <v>2530.19</v>
      </c>
      <c r="I31" s="48" t="s">
        <v>128</v>
      </c>
    </row>
    <row r="32" spans="1:9" ht="30" customHeight="1" x14ac:dyDescent="0.25">
      <c r="A32" s="4">
        <v>27</v>
      </c>
      <c r="B32" s="7"/>
      <c r="C32" s="46" t="s">
        <v>97</v>
      </c>
      <c r="D32" s="34">
        <v>13788556</v>
      </c>
      <c r="E32" s="7" t="s">
        <v>61</v>
      </c>
      <c r="F32" s="7"/>
      <c r="G32" s="7">
        <v>40819291</v>
      </c>
      <c r="H32" s="47">
        <v>530.16</v>
      </c>
      <c r="I32" s="48" t="s">
        <v>131</v>
      </c>
    </row>
    <row r="33" spans="1:9" ht="30" customHeight="1" x14ac:dyDescent="0.25">
      <c r="A33" s="4">
        <v>28</v>
      </c>
      <c r="B33" s="7"/>
      <c r="C33" s="46" t="s">
        <v>97</v>
      </c>
      <c r="D33" s="34" t="s">
        <v>110</v>
      </c>
      <c r="E33" s="7" t="s">
        <v>61</v>
      </c>
      <c r="F33" s="7"/>
      <c r="G33" s="7">
        <v>240596</v>
      </c>
      <c r="H33" s="47">
        <v>845.95</v>
      </c>
      <c r="I33" s="48" t="s">
        <v>129</v>
      </c>
    </row>
    <row r="34" spans="1:9" ht="30" customHeight="1" x14ac:dyDescent="0.25">
      <c r="A34" s="4">
        <v>29</v>
      </c>
      <c r="B34" s="7"/>
      <c r="C34" s="46" t="s">
        <v>121</v>
      </c>
      <c r="D34" s="34">
        <v>4283538</v>
      </c>
      <c r="E34" s="7" t="s">
        <v>61</v>
      </c>
      <c r="F34" s="7"/>
      <c r="G34" s="7">
        <v>241237890</v>
      </c>
      <c r="H34" s="47">
        <v>-2206.81</v>
      </c>
      <c r="I34" s="48" t="s">
        <v>114</v>
      </c>
    </row>
    <row r="35" spans="1:9" ht="30" customHeight="1" x14ac:dyDescent="0.25">
      <c r="A35" s="4">
        <v>30</v>
      </c>
      <c r="B35" s="7"/>
      <c r="C35" s="46" t="s">
        <v>70</v>
      </c>
      <c r="D35" s="34">
        <v>12276949</v>
      </c>
      <c r="E35" s="7" t="s">
        <v>71</v>
      </c>
      <c r="F35" s="7"/>
      <c r="G35" s="7">
        <v>241237890</v>
      </c>
      <c r="H35" s="47">
        <v>2206.81</v>
      </c>
      <c r="I35" s="48" t="s">
        <v>130</v>
      </c>
    </row>
    <row r="36" spans="1:9" s="10" customFormat="1" ht="24" customHeight="1" x14ac:dyDescent="0.25">
      <c r="A36" s="4">
        <v>31</v>
      </c>
      <c r="B36" s="12" t="s">
        <v>50</v>
      </c>
      <c r="C36" s="23" t="s">
        <v>51</v>
      </c>
      <c r="D36" s="34"/>
      <c r="E36" s="7"/>
      <c r="F36" s="24"/>
      <c r="G36" s="24"/>
      <c r="H36" s="25">
        <f>H37</f>
        <v>1873.99</v>
      </c>
      <c r="I36" s="26"/>
    </row>
    <row r="37" spans="1:9" s="10" customFormat="1" ht="24" customHeight="1" x14ac:dyDescent="0.25">
      <c r="A37" s="4">
        <v>32</v>
      </c>
      <c r="B37" s="12"/>
      <c r="C37" s="50" t="s">
        <v>101</v>
      </c>
      <c r="D37" s="34">
        <v>26720463</v>
      </c>
      <c r="E37" s="7" t="s">
        <v>61</v>
      </c>
      <c r="F37" s="27"/>
      <c r="G37" s="27">
        <v>10215174</v>
      </c>
      <c r="H37" s="51">
        <v>1873.99</v>
      </c>
      <c r="I37" s="28" t="s">
        <v>132</v>
      </c>
    </row>
    <row r="38" spans="1:9" s="10" customFormat="1" ht="24.75" customHeight="1" x14ac:dyDescent="0.25">
      <c r="A38" s="4">
        <v>33</v>
      </c>
      <c r="B38" s="12" t="s">
        <v>39</v>
      </c>
      <c r="C38" s="13" t="s">
        <v>40</v>
      </c>
      <c r="D38" s="34"/>
      <c r="E38" s="7" t="str">
        <f t="shared" si="0"/>
        <v/>
      </c>
      <c r="F38" s="7"/>
      <c r="G38" s="14"/>
      <c r="H38" s="31">
        <f>SUM(H39:H42)</f>
        <v>100806.32999999999</v>
      </c>
      <c r="I38" s="30"/>
    </row>
    <row r="39" spans="1:9" s="10" customFormat="1" ht="24.75" customHeight="1" x14ac:dyDescent="0.25">
      <c r="A39" s="4">
        <v>34</v>
      </c>
      <c r="B39" s="12"/>
      <c r="C39" s="49" t="s">
        <v>91</v>
      </c>
      <c r="D39" s="34">
        <v>449060</v>
      </c>
      <c r="E39" s="7" t="s">
        <v>40</v>
      </c>
      <c r="F39" s="7"/>
      <c r="G39" s="32">
        <v>1826</v>
      </c>
      <c r="H39" s="52">
        <v>93296.23</v>
      </c>
      <c r="I39" s="53" t="s">
        <v>133</v>
      </c>
    </row>
    <row r="40" spans="1:9" s="10" customFormat="1" ht="24.75" customHeight="1" x14ac:dyDescent="0.25">
      <c r="A40" s="4">
        <v>35</v>
      </c>
      <c r="B40" s="12"/>
      <c r="C40" s="49" t="s">
        <v>134</v>
      </c>
      <c r="D40" s="34">
        <v>5340801</v>
      </c>
      <c r="E40" s="7" t="s">
        <v>61</v>
      </c>
      <c r="F40" s="7"/>
      <c r="G40" s="55">
        <v>208614801315</v>
      </c>
      <c r="H40" s="52">
        <v>99.9</v>
      </c>
      <c r="I40" s="53" t="s">
        <v>135</v>
      </c>
    </row>
    <row r="41" spans="1:9" s="10" customFormat="1" ht="24.75" customHeight="1" x14ac:dyDescent="0.25">
      <c r="A41" s="4">
        <v>36</v>
      </c>
      <c r="B41" s="12"/>
      <c r="C41" s="49" t="s">
        <v>92</v>
      </c>
      <c r="D41" s="34">
        <v>17474653</v>
      </c>
      <c r="E41" s="7" t="s">
        <v>61</v>
      </c>
      <c r="F41" s="7"/>
      <c r="G41" s="32">
        <v>8185</v>
      </c>
      <c r="H41" s="52">
        <v>2237.1999999999998</v>
      </c>
      <c r="I41" s="53" t="s">
        <v>136</v>
      </c>
    </row>
    <row r="42" spans="1:9" s="10" customFormat="1" ht="24.75" customHeight="1" x14ac:dyDescent="0.25">
      <c r="A42" s="4">
        <v>37</v>
      </c>
      <c r="B42" s="12"/>
      <c r="C42" s="49" t="s">
        <v>88</v>
      </c>
      <c r="D42" s="34">
        <v>40237279</v>
      </c>
      <c r="E42" s="7" t="s">
        <v>61</v>
      </c>
      <c r="F42" s="7"/>
      <c r="G42" s="32">
        <v>16114</v>
      </c>
      <c r="H42" s="52">
        <v>5173</v>
      </c>
      <c r="I42" s="53" t="s">
        <v>137</v>
      </c>
    </row>
    <row r="43" spans="1:9" s="10" customFormat="1" ht="26.25" customHeight="1" x14ac:dyDescent="0.25">
      <c r="A43" s="4">
        <v>38</v>
      </c>
      <c r="B43" s="12" t="s">
        <v>41</v>
      </c>
      <c r="C43" s="6" t="s">
        <v>42</v>
      </c>
      <c r="D43" s="34"/>
      <c r="E43" s="7" t="str">
        <f t="shared" si="0"/>
        <v/>
      </c>
      <c r="F43" s="7"/>
      <c r="G43" s="5"/>
      <c r="H43" s="8">
        <v>0</v>
      </c>
      <c r="I43" s="9"/>
    </row>
    <row r="44" spans="1:9" s="10" customFormat="1" ht="24.75" customHeight="1" x14ac:dyDescent="0.25">
      <c r="A44" s="4">
        <v>39</v>
      </c>
      <c r="B44" s="5" t="s">
        <v>7</v>
      </c>
      <c r="C44" s="6" t="s">
        <v>278</v>
      </c>
      <c r="D44" s="34"/>
      <c r="E44" s="7" t="str">
        <f t="shared" si="0"/>
        <v/>
      </c>
      <c r="F44" s="7"/>
      <c r="G44" s="5"/>
      <c r="H44" s="8">
        <f>SUM(H45:H50)</f>
        <v>1980.73</v>
      </c>
      <c r="I44" s="9"/>
    </row>
    <row r="45" spans="1:9" ht="24.75" customHeight="1" x14ac:dyDescent="0.25">
      <c r="A45" s="4">
        <v>40</v>
      </c>
      <c r="B45" s="7"/>
      <c r="C45" s="46" t="s">
        <v>56</v>
      </c>
      <c r="D45" s="34"/>
      <c r="E45" s="7" t="s">
        <v>57</v>
      </c>
      <c r="F45" s="7"/>
      <c r="G45" s="7"/>
      <c r="H45" s="47">
        <v>66</v>
      </c>
      <c r="I45" s="48" t="s">
        <v>138</v>
      </c>
    </row>
    <row r="46" spans="1:9" s="10" customFormat="1" ht="30" customHeight="1" x14ac:dyDescent="0.25">
      <c r="A46" s="4">
        <v>41</v>
      </c>
      <c r="B46" s="5"/>
      <c r="C46" s="46" t="s">
        <v>59</v>
      </c>
      <c r="D46" s="34">
        <v>5888716</v>
      </c>
      <c r="E46" s="7" t="s">
        <v>58</v>
      </c>
      <c r="F46" s="7"/>
      <c r="G46" s="7">
        <v>14208908</v>
      </c>
      <c r="H46" s="47">
        <v>1600.55</v>
      </c>
      <c r="I46" s="48" t="s">
        <v>139</v>
      </c>
    </row>
    <row r="47" spans="1:9" s="10" customFormat="1" ht="30" customHeight="1" x14ac:dyDescent="0.25">
      <c r="A47" s="4">
        <v>42</v>
      </c>
      <c r="B47" s="5"/>
      <c r="C47" s="46" t="s">
        <v>59</v>
      </c>
      <c r="D47" s="34">
        <v>5888716</v>
      </c>
      <c r="E47" s="7" t="s">
        <v>58</v>
      </c>
      <c r="F47" s="7"/>
      <c r="G47" s="7">
        <v>14208911</v>
      </c>
      <c r="H47" s="47">
        <v>178.5</v>
      </c>
      <c r="I47" s="48" t="s">
        <v>139</v>
      </c>
    </row>
    <row r="48" spans="1:9" s="10" customFormat="1" ht="30" customHeight="1" x14ac:dyDescent="0.25">
      <c r="A48" s="4">
        <v>43</v>
      </c>
      <c r="B48" s="5"/>
      <c r="C48" s="46" t="s">
        <v>59</v>
      </c>
      <c r="D48" s="34">
        <v>5888716</v>
      </c>
      <c r="E48" s="7" t="s">
        <v>58</v>
      </c>
      <c r="F48" s="7"/>
      <c r="G48" s="7">
        <v>14208912</v>
      </c>
      <c r="H48" s="47">
        <v>78</v>
      </c>
      <c r="I48" s="48" t="s">
        <v>139</v>
      </c>
    </row>
    <row r="49" spans="1:10" s="10" customFormat="1" ht="30" customHeight="1" x14ac:dyDescent="0.25">
      <c r="A49" s="4">
        <v>44</v>
      </c>
      <c r="B49" s="5"/>
      <c r="C49" s="46" t="s">
        <v>59</v>
      </c>
      <c r="D49" s="34">
        <v>5888716</v>
      </c>
      <c r="E49" s="7" t="s">
        <v>58</v>
      </c>
      <c r="F49" s="7"/>
      <c r="G49" s="7">
        <v>14208913</v>
      </c>
      <c r="H49" s="47">
        <v>47.98</v>
      </c>
      <c r="I49" s="48" t="s">
        <v>139</v>
      </c>
    </row>
    <row r="50" spans="1:10" s="10" customFormat="1" ht="30" customHeight="1" x14ac:dyDescent="0.25">
      <c r="A50" s="4">
        <v>45</v>
      </c>
      <c r="B50" s="5"/>
      <c r="C50" s="46" t="s">
        <v>56</v>
      </c>
      <c r="D50" s="34"/>
      <c r="E50" s="7" t="s">
        <v>57</v>
      </c>
      <c r="F50" s="7"/>
      <c r="G50" s="7"/>
      <c r="H50" s="47">
        <v>9.6999999999999993</v>
      </c>
      <c r="I50" s="48" t="s">
        <v>140</v>
      </c>
    </row>
    <row r="51" spans="1:10" s="10" customFormat="1" ht="30" customHeight="1" x14ac:dyDescent="0.25">
      <c r="A51" s="4">
        <v>46</v>
      </c>
      <c r="B51" s="5" t="s">
        <v>8</v>
      </c>
      <c r="C51" s="6" t="s">
        <v>279</v>
      </c>
      <c r="D51" s="34"/>
      <c r="E51" s="7" t="str">
        <f t="shared" si="0"/>
        <v/>
      </c>
      <c r="F51" s="7"/>
      <c r="G51" s="5"/>
      <c r="H51" s="8">
        <f>SUM(H52:H53)</f>
        <v>2716.62</v>
      </c>
      <c r="I51" s="9"/>
    </row>
    <row r="52" spans="1:10" s="10" customFormat="1" ht="30" customHeight="1" x14ac:dyDescent="0.25">
      <c r="A52" s="4">
        <v>47</v>
      </c>
      <c r="B52" s="5"/>
      <c r="C52" s="46" t="s">
        <v>60</v>
      </c>
      <c r="D52" s="34">
        <v>27711587</v>
      </c>
      <c r="E52" s="7" t="s">
        <v>61</v>
      </c>
      <c r="F52" s="7"/>
      <c r="G52" s="7">
        <v>6625</v>
      </c>
      <c r="H52" s="47">
        <v>220</v>
      </c>
      <c r="I52" s="48" t="s">
        <v>141</v>
      </c>
    </row>
    <row r="53" spans="1:10" s="10" customFormat="1" ht="30" customHeight="1" x14ac:dyDescent="0.25">
      <c r="A53" s="4">
        <v>48</v>
      </c>
      <c r="B53" s="5"/>
      <c r="C53" s="46" t="s">
        <v>142</v>
      </c>
      <c r="D53" s="34">
        <v>38872198</v>
      </c>
      <c r="E53" s="7" t="s">
        <v>143</v>
      </c>
      <c r="F53" s="7"/>
      <c r="G53" s="7">
        <v>152</v>
      </c>
      <c r="H53" s="47">
        <v>2496.62</v>
      </c>
      <c r="I53" s="48" t="s">
        <v>144</v>
      </c>
    </row>
    <row r="54" spans="1:10" s="42" customFormat="1" ht="29.25" customHeight="1" x14ac:dyDescent="0.25">
      <c r="A54" s="4">
        <v>49</v>
      </c>
      <c r="B54" s="5" t="s">
        <v>9</v>
      </c>
      <c r="C54" s="6" t="s">
        <v>280</v>
      </c>
      <c r="D54" s="34"/>
      <c r="E54" s="7" t="str">
        <f t="shared" si="0"/>
        <v/>
      </c>
      <c r="F54" s="7"/>
      <c r="G54" s="5"/>
      <c r="H54" s="8">
        <f>SUM(H55:H93)</f>
        <v>423249.81999999989</v>
      </c>
      <c r="I54" s="9"/>
      <c r="J54" s="10"/>
    </row>
    <row r="55" spans="1:10" s="17" customFormat="1" ht="29.25" customHeight="1" x14ac:dyDescent="0.25">
      <c r="A55" s="4">
        <v>50</v>
      </c>
      <c r="B55" s="7"/>
      <c r="C55" s="46" t="s">
        <v>113</v>
      </c>
      <c r="D55" s="34">
        <v>4340579</v>
      </c>
      <c r="E55" s="7" t="s">
        <v>61</v>
      </c>
      <c r="F55" s="7"/>
      <c r="G55" s="7">
        <v>4196</v>
      </c>
      <c r="H55" s="47">
        <v>-31701.42</v>
      </c>
      <c r="I55" s="48" t="s">
        <v>114</v>
      </c>
      <c r="J55" s="15"/>
    </row>
    <row r="56" spans="1:10" s="17" customFormat="1" ht="29.25" customHeight="1" x14ac:dyDescent="0.25">
      <c r="A56" s="4">
        <v>51</v>
      </c>
      <c r="B56" s="7"/>
      <c r="C56" s="46" t="s">
        <v>80</v>
      </c>
      <c r="D56" s="34">
        <v>38524100</v>
      </c>
      <c r="E56" s="7" t="s">
        <v>61</v>
      </c>
      <c r="F56" s="7"/>
      <c r="G56" s="7">
        <v>4196</v>
      </c>
      <c r="H56" s="47">
        <v>31701.42</v>
      </c>
      <c r="I56" s="48" t="s">
        <v>145</v>
      </c>
      <c r="J56" s="15"/>
    </row>
    <row r="57" spans="1:10" s="42" customFormat="1" ht="29.25" customHeight="1" x14ac:dyDescent="0.25">
      <c r="A57" s="4">
        <v>52</v>
      </c>
      <c r="B57" s="5"/>
      <c r="C57" s="46" t="s">
        <v>64</v>
      </c>
      <c r="D57" s="34">
        <v>13373052</v>
      </c>
      <c r="E57" s="7" t="s">
        <v>61</v>
      </c>
      <c r="F57" s="7"/>
      <c r="G57" s="7">
        <v>1057481</v>
      </c>
      <c r="H57" s="47">
        <v>4284</v>
      </c>
      <c r="I57" s="48" t="s">
        <v>146</v>
      </c>
      <c r="J57" s="10"/>
    </row>
    <row r="58" spans="1:10" s="17" customFormat="1" ht="29.25" customHeight="1" x14ac:dyDescent="0.25">
      <c r="A58" s="4">
        <v>53</v>
      </c>
      <c r="B58" s="7"/>
      <c r="C58" s="46" t="s">
        <v>81</v>
      </c>
      <c r="D58" s="34">
        <v>29630560</v>
      </c>
      <c r="E58" s="7" t="s">
        <v>61</v>
      </c>
      <c r="F58" s="7"/>
      <c r="G58" s="7">
        <v>41</v>
      </c>
      <c r="H58" s="47">
        <v>21003.5</v>
      </c>
      <c r="I58" s="48" t="s">
        <v>147</v>
      </c>
      <c r="J58" s="15"/>
    </row>
    <row r="59" spans="1:10" s="42" customFormat="1" ht="29.25" customHeight="1" x14ac:dyDescent="0.25">
      <c r="A59" s="4">
        <v>54</v>
      </c>
      <c r="B59" s="5"/>
      <c r="C59" s="46" t="s">
        <v>92</v>
      </c>
      <c r="D59" s="34">
        <v>17474653</v>
      </c>
      <c r="E59" s="7" t="s">
        <v>61</v>
      </c>
      <c r="F59" s="7"/>
      <c r="G59" s="7">
        <v>8153</v>
      </c>
      <c r="H59" s="47">
        <v>714</v>
      </c>
      <c r="I59" s="48" t="s">
        <v>148</v>
      </c>
      <c r="J59" s="10"/>
    </row>
    <row r="60" spans="1:10" s="42" customFormat="1" ht="29.25" customHeight="1" x14ac:dyDescent="0.25">
      <c r="A60" s="4">
        <v>55</v>
      </c>
      <c r="B60" s="5"/>
      <c r="C60" s="46" t="s">
        <v>80</v>
      </c>
      <c r="D60" s="34">
        <v>38524100</v>
      </c>
      <c r="E60" s="7" t="s">
        <v>61</v>
      </c>
      <c r="F60" s="7"/>
      <c r="G60" s="7">
        <v>4379</v>
      </c>
      <c r="H60" s="47">
        <v>595</v>
      </c>
      <c r="I60" s="48" t="s">
        <v>149</v>
      </c>
      <c r="J60" s="10"/>
    </row>
    <row r="61" spans="1:10" s="42" customFormat="1" ht="29.25" customHeight="1" x14ac:dyDescent="0.25">
      <c r="A61" s="4">
        <v>56</v>
      </c>
      <c r="B61" s="5"/>
      <c r="C61" s="46" t="s">
        <v>150</v>
      </c>
      <c r="D61" s="34">
        <v>32562910</v>
      </c>
      <c r="E61" s="7" t="s">
        <v>61</v>
      </c>
      <c r="F61" s="7"/>
      <c r="G61" s="7">
        <v>677</v>
      </c>
      <c r="H61" s="47">
        <v>13804</v>
      </c>
      <c r="I61" s="48" t="s">
        <v>151</v>
      </c>
      <c r="J61" s="10"/>
    </row>
    <row r="62" spans="1:10" s="42" customFormat="1" ht="29.25" customHeight="1" x14ac:dyDescent="0.25">
      <c r="A62" s="4">
        <v>57</v>
      </c>
      <c r="B62" s="5"/>
      <c r="C62" s="46" t="s">
        <v>62</v>
      </c>
      <c r="D62" s="34">
        <v>32243164</v>
      </c>
      <c r="E62" s="7" t="s">
        <v>61</v>
      </c>
      <c r="F62" s="7"/>
      <c r="G62" s="7">
        <v>5080</v>
      </c>
      <c r="H62" s="47">
        <v>5950</v>
      </c>
      <c r="I62" s="48" t="s">
        <v>152</v>
      </c>
      <c r="J62" s="10"/>
    </row>
    <row r="63" spans="1:10" s="42" customFormat="1" ht="29.25" customHeight="1" x14ac:dyDescent="0.25">
      <c r="A63" s="4">
        <v>58</v>
      </c>
      <c r="B63" s="5"/>
      <c r="C63" s="46" t="s">
        <v>94</v>
      </c>
      <c r="D63" s="34">
        <v>41849667</v>
      </c>
      <c r="E63" s="7" t="s">
        <v>61</v>
      </c>
      <c r="F63" s="7"/>
      <c r="G63" s="7"/>
      <c r="H63" s="47">
        <v>136.05000000000001</v>
      </c>
      <c r="I63" s="48" t="s">
        <v>153</v>
      </c>
      <c r="J63" s="10"/>
    </row>
    <row r="64" spans="1:10" s="42" customFormat="1" ht="29.25" customHeight="1" x14ac:dyDescent="0.25">
      <c r="A64" s="4">
        <v>59</v>
      </c>
      <c r="B64" s="5"/>
      <c r="C64" s="46" t="s">
        <v>80</v>
      </c>
      <c r="D64" s="34">
        <v>38524100</v>
      </c>
      <c r="E64" s="7" t="s">
        <v>61</v>
      </c>
      <c r="F64" s="7"/>
      <c r="G64" s="7">
        <v>4415</v>
      </c>
      <c r="H64" s="47">
        <v>84994.559999999998</v>
      </c>
      <c r="I64" s="48" t="s">
        <v>154</v>
      </c>
      <c r="J64" s="10"/>
    </row>
    <row r="65" spans="1:10" s="42" customFormat="1" ht="29.25" customHeight="1" x14ac:dyDescent="0.25">
      <c r="A65" s="4">
        <v>60</v>
      </c>
      <c r="B65" s="5"/>
      <c r="C65" s="46" t="s">
        <v>150</v>
      </c>
      <c r="D65" s="34">
        <v>32562910</v>
      </c>
      <c r="E65" s="7" t="s">
        <v>61</v>
      </c>
      <c r="F65" s="7"/>
      <c r="G65" s="7">
        <v>680</v>
      </c>
      <c r="H65" s="47">
        <v>14280</v>
      </c>
      <c r="I65" s="48" t="s">
        <v>155</v>
      </c>
      <c r="J65" s="10"/>
    </row>
    <row r="66" spans="1:10" s="42" customFormat="1" ht="29.25" customHeight="1" x14ac:dyDescent="0.25">
      <c r="A66" s="4">
        <v>61</v>
      </c>
      <c r="B66" s="5"/>
      <c r="C66" s="46" t="s">
        <v>98</v>
      </c>
      <c r="D66" s="34">
        <v>25681102</v>
      </c>
      <c r="E66" s="7" t="s">
        <v>61</v>
      </c>
      <c r="F66" s="7"/>
      <c r="G66" s="7">
        <v>191</v>
      </c>
      <c r="H66" s="47">
        <v>3725</v>
      </c>
      <c r="I66" s="48" t="s">
        <v>156</v>
      </c>
      <c r="J66" s="10"/>
    </row>
    <row r="67" spans="1:10" s="42" customFormat="1" ht="29.25" customHeight="1" x14ac:dyDescent="0.25">
      <c r="A67" s="4">
        <v>62</v>
      </c>
      <c r="B67" s="5"/>
      <c r="C67" s="46" t="s">
        <v>98</v>
      </c>
      <c r="D67" s="34">
        <v>25681102</v>
      </c>
      <c r="E67" s="7" t="s">
        <v>61</v>
      </c>
      <c r="F67" s="7"/>
      <c r="G67" s="7">
        <v>168</v>
      </c>
      <c r="H67" s="47">
        <v>100</v>
      </c>
      <c r="I67" s="48" t="s">
        <v>156</v>
      </c>
      <c r="J67" s="10"/>
    </row>
    <row r="68" spans="1:10" s="42" customFormat="1" ht="29.25" customHeight="1" x14ac:dyDescent="0.25">
      <c r="A68" s="4">
        <v>63</v>
      </c>
      <c r="B68" s="5"/>
      <c r="C68" s="46" t="s">
        <v>66</v>
      </c>
      <c r="D68" s="34">
        <v>17474653</v>
      </c>
      <c r="E68" s="7" t="s">
        <v>61</v>
      </c>
      <c r="F68" s="7"/>
      <c r="G68" s="7">
        <v>8156</v>
      </c>
      <c r="H68" s="47">
        <v>654.5</v>
      </c>
      <c r="I68" s="48" t="s">
        <v>157</v>
      </c>
      <c r="J68" s="10"/>
    </row>
    <row r="69" spans="1:10" s="42" customFormat="1" ht="29.25" customHeight="1" x14ac:dyDescent="0.25">
      <c r="A69" s="4">
        <v>64</v>
      </c>
      <c r="B69" s="5"/>
      <c r="C69" s="46" t="s">
        <v>66</v>
      </c>
      <c r="D69" s="34">
        <v>17474653</v>
      </c>
      <c r="E69" s="7" t="s">
        <v>61</v>
      </c>
      <c r="F69" s="7"/>
      <c r="G69" s="7">
        <v>8154</v>
      </c>
      <c r="H69" s="47">
        <v>654.5</v>
      </c>
      <c r="I69" s="48" t="s">
        <v>158</v>
      </c>
      <c r="J69" s="10"/>
    </row>
    <row r="70" spans="1:10" s="42" customFormat="1" ht="29.25" customHeight="1" x14ac:dyDescent="0.25">
      <c r="A70" s="4">
        <v>65</v>
      </c>
      <c r="B70" s="5"/>
      <c r="C70" s="46" t="s">
        <v>66</v>
      </c>
      <c r="D70" s="34">
        <v>17474653</v>
      </c>
      <c r="E70" s="7" t="s">
        <v>61</v>
      </c>
      <c r="F70" s="7"/>
      <c r="G70" s="7">
        <v>8155</v>
      </c>
      <c r="H70" s="47">
        <v>654.5</v>
      </c>
      <c r="I70" s="48" t="s">
        <v>159</v>
      </c>
      <c r="J70" s="10"/>
    </row>
    <row r="71" spans="1:10" s="42" customFormat="1" ht="29.25" customHeight="1" x14ac:dyDescent="0.25">
      <c r="A71" s="4">
        <v>66</v>
      </c>
      <c r="B71" s="5"/>
      <c r="C71" s="46" t="s">
        <v>63</v>
      </c>
      <c r="D71" s="34">
        <v>6410158</v>
      </c>
      <c r="E71" s="7" t="s">
        <v>61</v>
      </c>
      <c r="F71" s="7"/>
      <c r="G71" s="7">
        <v>169318</v>
      </c>
      <c r="H71" s="47">
        <v>398.66</v>
      </c>
      <c r="I71" s="48" t="s">
        <v>160</v>
      </c>
      <c r="J71" s="10"/>
    </row>
    <row r="72" spans="1:10" s="42" customFormat="1" ht="29.25" customHeight="1" x14ac:dyDescent="0.25">
      <c r="A72" s="4">
        <v>67</v>
      </c>
      <c r="B72" s="5"/>
      <c r="C72" s="46" t="s">
        <v>66</v>
      </c>
      <c r="D72" s="34">
        <v>17474653</v>
      </c>
      <c r="E72" s="7" t="s">
        <v>61</v>
      </c>
      <c r="F72" s="7"/>
      <c r="G72" s="7">
        <v>8150</v>
      </c>
      <c r="H72" s="47">
        <v>17850</v>
      </c>
      <c r="I72" s="48" t="s">
        <v>161</v>
      </c>
      <c r="J72" s="10"/>
    </row>
    <row r="73" spans="1:10" s="42" customFormat="1" ht="29.25" customHeight="1" x14ac:dyDescent="0.25">
      <c r="A73" s="4">
        <v>68</v>
      </c>
      <c r="B73" s="5"/>
      <c r="C73" s="46" t="s">
        <v>66</v>
      </c>
      <c r="D73" s="34">
        <v>17474653</v>
      </c>
      <c r="E73" s="7" t="s">
        <v>61</v>
      </c>
      <c r="F73" s="7"/>
      <c r="G73" s="7">
        <v>8152</v>
      </c>
      <c r="H73" s="47">
        <v>6664</v>
      </c>
      <c r="I73" s="48" t="s">
        <v>162</v>
      </c>
      <c r="J73" s="10"/>
    </row>
    <row r="74" spans="1:10" s="42" customFormat="1" ht="29.25" customHeight="1" x14ac:dyDescent="0.25">
      <c r="A74" s="4">
        <v>69</v>
      </c>
      <c r="B74" s="5"/>
      <c r="C74" s="46" t="s">
        <v>65</v>
      </c>
      <c r="D74" s="34">
        <v>23726151</v>
      </c>
      <c r="E74" s="7" t="s">
        <v>61</v>
      </c>
      <c r="F74" s="7"/>
      <c r="G74" s="7">
        <v>24020</v>
      </c>
      <c r="H74" s="47">
        <v>20230</v>
      </c>
      <c r="I74" s="48" t="s">
        <v>163</v>
      </c>
      <c r="J74" s="10"/>
    </row>
    <row r="75" spans="1:10" s="42" customFormat="1" ht="29.25" customHeight="1" x14ac:dyDescent="0.25">
      <c r="A75" s="4">
        <v>70</v>
      </c>
      <c r="B75" s="5"/>
      <c r="C75" s="46" t="s">
        <v>91</v>
      </c>
      <c r="D75" s="34">
        <v>449060</v>
      </c>
      <c r="E75" s="7" t="s">
        <v>61</v>
      </c>
      <c r="F75" s="7"/>
      <c r="G75" s="7">
        <v>1826</v>
      </c>
      <c r="H75" s="47">
        <v>189729.32</v>
      </c>
      <c r="I75" s="48" t="s">
        <v>164</v>
      </c>
      <c r="J75" s="10"/>
    </row>
    <row r="76" spans="1:10" s="42" customFormat="1" ht="29.25" customHeight="1" x14ac:dyDescent="0.25">
      <c r="A76" s="4">
        <v>71</v>
      </c>
      <c r="B76" s="5"/>
      <c r="C76" s="46" t="s">
        <v>88</v>
      </c>
      <c r="D76" s="34">
        <v>40237279</v>
      </c>
      <c r="E76" s="7" t="s">
        <v>61</v>
      </c>
      <c r="F76" s="7"/>
      <c r="G76" s="7">
        <v>15963</v>
      </c>
      <c r="H76" s="47">
        <v>6521</v>
      </c>
      <c r="I76" s="48" t="s">
        <v>165</v>
      </c>
      <c r="J76" s="10"/>
    </row>
    <row r="77" spans="1:10" s="42" customFormat="1" ht="29.25" customHeight="1" x14ac:dyDescent="0.25">
      <c r="A77" s="4">
        <v>72</v>
      </c>
      <c r="B77" s="5"/>
      <c r="C77" s="46" t="s">
        <v>66</v>
      </c>
      <c r="D77" s="34">
        <v>17474653</v>
      </c>
      <c r="E77" s="7" t="s">
        <v>61</v>
      </c>
      <c r="F77" s="7"/>
      <c r="G77" s="7">
        <v>8151</v>
      </c>
      <c r="H77" s="47">
        <v>1332.8</v>
      </c>
      <c r="I77" s="48" t="s">
        <v>165</v>
      </c>
      <c r="J77" s="10"/>
    </row>
    <row r="78" spans="1:10" s="42" customFormat="1" ht="29.25" customHeight="1" x14ac:dyDescent="0.25">
      <c r="A78" s="4">
        <v>73</v>
      </c>
      <c r="B78" s="5"/>
      <c r="C78" s="46" t="s">
        <v>69</v>
      </c>
      <c r="D78" s="34">
        <v>21917996</v>
      </c>
      <c r="E78" s="7" t="s">
        <v>61</v>
      </c>
      <c r="F78" s="7"/>
      <c r="G78" s="7">
        <v>11979</v>
      </c>
      <c r="H78" s="47">
        <v>376.04</v>
      </c>
      <c r="I78" s="48" t="s">
        <v>166</v>
      </c>
      <c r="J78" s="10"/>
    </row>
    <row r="79" spans="1:10" s="42" customFormat="1" ht="29.25" customHeight="1" x14ac:dyDescent="0.25">
      <c r="A79" s="4">
        <v>74</v>
      </c>
      <c r="B79" s="5"/>
      <c r="C79" s="46" t="s">
        <v>66</v>
      </c>
      <c r="D79" s="34">
        <v>17474653</v>
      </c>
      <c r="E79" s="7" t="s">
        <v>61</v>
      </c>
      <c r="F79" s="7"/>
      <c r="G79" s="7">
        <v>8157</v>
      </c>
      <c r="H79" s="47">
        <v>5236</v>
      </c>
      <c r="I79" s="48" t="s">
        <v>167</v>
      </c>
      <c r="J79" s="10"/>
    </row>
    <row r="80" spans="1:10" s="42" customFormat="1" ht="29.25" customHeight="1" x14ac:dyDescent="0.25">
      <c r="A80" s="4">
        <v>75</v>
      </c>
      <c r="B80" s="5"/>
      <c r="C80" s="46" t="s">
        <v>68</v>
      </c>
      <c r="D80" s="34">
        <v>24167740</v>
      </c>
      <c r="E80" s="7" t="s">
        <v>61</v>
      </c>
      <c r="F80" s="7"/>
      <c r="G80" s="7">
        <v>4452</v>
      </c>
      <c r="H80" s="47">
        <v>4046</v>
      </c>
      <c r="I80" s="48" t="s">
        <v>168</v>
      </c>
      <c r="J80" s="10"/>
    </row>
    <row r="81" spans="1:10" s="42" customFormat="1" ht="29.25" customHeight="1" x14ac:dyDescent="0.25">
      <c r="A81" s="4">
        <v>76</v>
      </c>
      <c r="B81" s="5"/>
      <c r="C81" s="46" t="s">
        <v>93</v>
      </c>
      <c r="D81" s="34">
        <v>8438082</v>
      </c>
      <c r="E81" s="7" t="s">
        <v>61</v>
      </c>
      <c r="F81" s="7"/>
      <c r="G81" s="7">
        <v>718</v>
      </c>
      <c r="H81" s="47">
        <v>2856</v>
      </c>
      <c r="I81" s="48" t="s">
        <v>169</v>
      </c>
      <c r="J81" s="10"/>
    </row>
    <row r="82" spans="1:10" s="42" customFormat="1" ht="29.25" customHeight="1" x14ac:dyDescent="0.25">
      <c r="A82" s="4">
        <v>77</v>
      </c>
      <c r="B82" s="5"/>
      <c r="C82" s="46" t="s">
        <v>93</v>
      </c>
      <c r="D82" s="34">
        <v>8438082</v>
      </c>
      <c r="E82" s="7" t="s">
        <v>61</v>
      </c>
      <c r="F82" s="7"/>
      <c r="G82" s="7">
        <v>719</v>
      </c>
      <c r="H82" s="47">
        <v>952</v>
      </c>
      <c r="I82" s="48" t="s">
        <v>169</v>
      </c>
      <c r="J82" s="10"/>
    </row>
    <row r="83" spans="1:10" s="42" customFormat="1" ht="29.25" customHeight="1" x14ac:dyDescent="0.25">
      <c r="A83" s="4">
        <v>78</v>
      </c>
      <c r="B83" s="5"/>
      <c r="C83" s="46" t="s">
        <v>98</v>
      </c>
      <c r="D83" s="34">
        <v>25681102</v>
      </c>
      <c r="E83" s="7" t="s">
        <v>61</v>
      </c>
      <c r="F83" s="7"/>
      <c r="G83" s="7">
        <v>194</v>
      </c>
      <c r="H83" s="47">
        <v>3725</v>
      </c>
      <c r="I83" s="48" t="s">
        <v>156</v>
      </c>
      <c r="J83" s="10"/>
    </row>
    <row r="84" spans="1:10" s="42" customFormat="1" ht="29.25" customHeight="1" x14ac:dyDescent="0.25">
      <c r="A84" s="4">
        <v>79</v>
      </c>
      <c r="B84" s="5"/>
      <c r="C84" s="46" t="s">
        <v>56</v>
      </c>
      <c r="D84" s="34"/>
      <c r="E84" s="7" t="s">
        <v>57</v>
      </c>
      <c r="F84" s="7"/>
      <c r="G84" s="7"/>
      <c r="H84" s="47">
        <v>709.23</v>
      </c>
      <c r="I84" s="48" t="s">
        <v>170</v>
      </c>
      <c r="J84" s="10"/>
    </row>
    <row r="85" spans="1:10" s="42" customFormat="1" ht="29.25" customHeight="1" x14ac:dyDescent="0.25">
      <c r="A85" s="4">
        <v>80</v>
      </c>
      <c r="B85" s="5"/>
      <c r="C85" s="46" t="s">
        <v>54</v>
      </c>
      <c r="D85" s="34">
        <v>3631030</v>
      </c>
      <c r="E85" s="7" t="s">
        <v>61</v>
      </c>
      <c r="F85" s="7"/>
      <c r="G85" s="7">
        <v>2638</v>
      </c>
      <c r="H85" s="47">
        <v>3497.41</v>
      </c>
      <c r="I85" s="48" t="s">
        <v>171</v>
      </c>
      <c r="J85" s="10"/>
    </row>
    <row r="86" spans="1:10" s="42" customFormat="1" ht="29.25" customHeight="1" x14ac:dyDescent="0.25">
      <c r="A86" s="4">
        <v>81</v>
      </c>
      <c r="B86" s="5"/>
      <c r="C86" s="46" t="s">
        <v>82</v>
      </c>
      <c r="D86" s="34">
        <v>48382789</v>
      </c>
      <c r="E86" s="7" t="s">
        <v>61</v>
      </c>
      <c r="F86" s="7"/>
      <c r="G86" s="7">
        <v>152</v>
      </c>
      <c r="H86" s="47">
        <v>1785</v>
      </c>
      <c r="I86" s="48" t="s">
        <v>172</v>
      </c>
      <c r="J86" s="10"/>
    </row>
    <row r="87" spans="1:10" s="42" customFormat="1" ht="29.25" customHeight="1" x14ac:dyDescent="0.25">
      <c r="A87" s="4">
        <v>82</v>
      </c>
      <c r="B87" s="5"/>
      <c r="C87" s="46" t="s">
        <v>90</v>
      </c>
      <c r="D87" s="34">
        <v>11581952</v>
      </c>
      <c r="E87" s="7" t="s">
        <v>61</v>
      </c>
      <c r="F87" s="7"/>
      <c r="G87" s="7">
        <v>33016</v>
      </c>
      <c r="H87" s="47">
        <v>1365.75</v>
      </c>
      <c r="I87" s="48" t="s">
        <v>173</v>
      </c>
      <c r="J87" s="10"/>
    </row>
    <row r="88" spans="1:10" s="42" customFormat="1" ht="29.25" customHeight="1" x14ac:dyDescent="0.25">
      <c r="A88" s="4">
        <v>83</v>
      </c>
      <c r="B88" s="5"/>
      <c r="C88" s="46" t="s">
        <v>60</v>
      </c>
      <c r="D88" s="34" t="s">
        <v>259</v>
      </c>
      <c r="E88" s="7" t="s">
        <v>61</v>
      </c>
      <c r="F88" s="7"/>
      <c r="G88" s="7">
        <v>6634</v>
      </c>
      <c r="H88" s="47">
        <v>838.6</v>
      </c>
      <c r="I88" s="48" t="s">
        <v>174</v>
      </c>
      <c r="J88" s="10"/>
    </row>
    <row r="89" spans="1:10" s="42" customFormat="1" ht="29.25" customHeight="1" x14ac:dyDescent="0.25">
      <c r="A89" s="4">
        <v>84</v>
      </c>
      <c r="B89" s="5"/>
      <c r="C89" s="46" t="s">
        <v>88</v>
      </c>
      <c r="D89" s="34">
        <v>40237279</v>
      </c>
      <c r="E89" s="7" t="s">
        <v>61</v>
      </c>
      <c r="F89" s="7"/>
      <c r="G89" s="7">
        <v>16104</v>
      </c>
      <c r="H89" s="47">
        <v>906</v>
      </c>
      <c r="I89" s="48" t="s">
        <v>175</v>
      </c>
      <c r="J89" s="10"/>
    </row>
    <row r="90" spans="1:10" s="42" customFormat="1" ht="29.25" customHeight="1" x14ac:dyDescent="0.25">
      <c r="A90" s="4">
        <v>85</v>
      </c>
      <c r="B90" s="5"/>
      <c r="C90" s="46" t="s">
        <v>88</v>
      </c>
      <c r="D90" s="34">
        <v>40237279</v>
      </c>
      <c r="E90" s="7" t="s">
        <v>61</v>
      </c>
      <c r="F90" s="7"/>
      <c r="G90" s="7">
        <v>16115</v>
      </c>
      <c r="H90" s="47">
        <v>1920</v>
      </c>
      <c r="I90" s="48" t="s">
        <v>175</v>
      </c>
      <c r="J90" s="10"/>
    </row>
    <row r="91" spans="1:10" s="42" customFormat="1" ht="29.25" customHeight="1" x14ac:dyDescent="0.25">
      <c r="A91" s="4">
        <v>86</v>
      </c>
      <c r="B91" s="5"/>
      <c r="C91" s="46" t="s">
        <v>176</v>
      </c>
      <c r="D91" s="34" t="s">
        <v>260</v>
      </c>
      <c r="E91" s="7" t="s">
        <v>61</v>
      </c>
      <c r="F91" s="7"/>
      <c r="G91" s="7">
        <v>380</v>
      </c>
      <c r="H91" s="47">
        <v>650</v>
      </c>
      <c r="I91" s="48" t="s">
        <v>177</v>
      </c>
      <c r="J91" s="10"/>
    </row>
    <row r="92" spans="1:10" s="42" customFormat="1" ht="30" customHeight="1" x14ac:dyDescent="0.25">
      <c r="A92" s="4">
        <v>87</v>
      </c>
      <c r="B92" s="5"/>
      <c r="C92" s="46" t="s">
        <v>66</v>
      </c>
      <c r="D92" s="34">
        <v>17474653</v>
      </c>
      <c r="E92" s="7" t="s">
        <v>67</v>
      </c>
      <c r="F92" s="7"/>
      <c r="G92" s="7">
        <v>8184</v>
      </c>
      <c r="H92" s="52">
        <v>71.400000000000006</v>
      </c>
      <c r="I92" s="48" t="s">
        <v>178</v>
      </c>
      <c r="J92" s="10"/>
    </row>
    <row r="93" spans="1:10" s="42" customFormat="1" ht="30" customHeight="1" x14ac:dyDescent="0.25">
      <c r="A93" s="4">
        <v>88</v>
      </c>
      <c r="B93" s="5"/>
      <c r="C93" s="46" t="s">
        <v>56</v>
      </c>
      <c r="D93" s="34"/>
      <c r="E93" s="7" t="s">
        <v>57</v>
      </c>
      <c r="F93" s="7"/>
      <c r="G93" s="7"/>
      <c r="H93" s="47">
        <v>40</v>
      </c>
      <c r="I93" s="48" t="s">
        <v>179</v>
      </c>
      <c r="J93" s="10"/>
    </row>
    <row r="94" spans="1:10" s="42" customFormat="1" ht="30" customHeight="1" x14ac:dyDescent="0.25">
      <c r="A94" s="4">
        <v>89</v>
      </c>
      <c r="B94" s="12" t="s">
        <v>47</v>
      </c>
      <c r="C94" s="6" t="s">
        <v>281</v>
      </c>
      <c r="D94" s="34"/>
      <c r="E94" s="5" t="str">
        <f t="shared" si="0"/>
        <v/>
      </c>
      <c r="F94" s="5"/>
      <c r="G94" s="24"/>
      <c r="H94" s="25">
        <f>SUM(H95:H96)</f>
        <v>2226735.1</v>
      </c>
      <c r="I94" s="26"/>
      <c r="J94" s="10"/>
    </row>
    <row r="95" spans="1:10" s="42" customFormat="1" ht="30" customHeight="1" x14ac:dyDescent="0.25">
      <c r="A95" s="4">
        <v>90</v>
      </c>
      <c r="B95" s="12"/>
      <c r="C95" s="46" t="s">
        <v>102</v>
      </c>
      <c r="D95" s="34">
        <v>41539828</v>
      </c>
      <c r="E95" s="7" t="s">
        <v>61</v>
      </c>
      <c r="F95" s="7"/>
      <c r="G95" s="27">
        <v>108</v>
      </c>
      <c r="H95" s="51">
        <v>2000993.09</v>
      </c>
      <c r="I95" s="28" t="s">
        <v>180</v>
      </c>
      <c r="J95" s="10"/>
    </row>
    <row r="96" spans="1:10" s="42" customFormat="1" ht="30" customHeight="1" x14ac:dyDescent="0.25">
      <c r="A96" s="4">
        <v>91</v>
      </c>
      <c r="B96" s="12"/>
      <c r="C96" s="46" t="s">
        <v>102</v>
      </c>
      <c r="D96" s="34">
        <v>41539828</v>
      </c>
      <c r="E96" s="7" t="s">
        <v>61</v>
      </c>
      <c r="F96" s="7"/>
      <c r="G96" s="27">
        <v>109</v>
      </c>
      <c r="H96" s="51">
        <v>225742.01</v>
      </c>
      <c r="I96" s="28" t="s">
        <v>181</v>
      </c>
      <c r="J96" s="10"/>
    </row>
    <row r="97" spans="1:10" s="42" customFormat="1" ht="30" customHeight="1" x14ac:dyDescent="0.25">
      <c r="A97" s="4">
        <v>92</v>
      </c>
      <c r="B97" s="12" t="s">
        <v>14</v>
      </c>
      <c r="C97" s="6" t="s">
        <v>282</v>
      </c>
      <c r="D97" s="34"/>
      <c r="E97" s="5" t="str">
        <f t="shared" si="0"/>
        <v/>
      </c>
      <c r="F97" s="5"/>
      <c r="G97" s="5"/>
      <c r="H97" s="35">
        <f>H98+H106+H110+H107</f>
        <v>158879.79</v>
      </c>
      <c r="I97" s="9"/>
      <c r="J97" s="10"/>
    </row>
    <row r="98" spans="1:10" s="42" customFormat="1" ht="30" customHeight="1" x14ac:dyDescent="0.25">
      <c r="A98" s="4">
        <v>93</v>
      </c>
      <c r="B98" s="12" t="s">
        <v>22</v>
      </c>
      <c r="C98" s="6" t="s">
        <v>23</v>
      </c>
      <c r="D98" s="34"/>
      <c r="E98" s="5" t="str">
        <f t="shared" si="0"/>
        <v/>
      </c>
      <c r="F98" s="5"/>
      <c r="G98" s="5"/>
      <c r="H98" s="35">
        <f>SUM(H99:H105)</f>
        <v>142646.16</v>
      </c>
      <c r="I98" s="9"/>
      <c r="J98" s="10"/>
    </row>
    <row r="99" spans="1:10" s="17" customFormat="1" ht="30" customHeight="1" x14ac:dyDescent="0.25">
      <c r="A99" s="4">
        <v>94</v>
      </c>
      <c r="B99" s="57"/>
      <c r="C99" s="46" t="s">
        <v>182</v>
      </c>
      <c r="D99" s="34">
        <v>3596251</v>
      </c>
      <c r="E99" s="7" t="s">
        <v>61</v>
      </c>
      <c r="F99" s="7"/>
      <c r="G99" s="7">
        <v>10715241</v>
      </c>
      <c r="H99" s="54">
        <v>66643.17</v>
      </c>
      <c r="I99" s="48" t="s">
        <v>183</v>
      </c>
      <c r="J99" s="15"/>
    </row>
    <row r="100" spans="1:10" s="42" customFormat="1" ht="30" customHeight="1" x14ac:dyDescent="0.25">
      <c r="A100" s="4">
        <v>95</v>
      </c>
      <c r="B100" s="12"/>
      <c r="C100" s="46" t="s">
        <v>182</v>
      </c>
      <c r="D100" s="34">
        <v>3596251</v>
      </c>
      <c r="E100" s="7" t="s">
        <v>61</v>
      </c>
      <c r="F100" s="7"/>
      <c r="G100" s="7">
        <v>10715242</v>
      </c>
      <c r="H100" s="54">
        <v>1098.6400000000001</v>
      </c>
      <c r="I100" s="48" t="s">
        <v>183</v>
      </c>
      <c r="J100" s="10"/>
    </row>
    <row r="101" spans="1:10" s="42" customFormat="1" ht="30" customHeight="1" x14ac:dyDescent="0.25">
      <c r="A101" s="4">
        <v>96</v>
      </c>
      <c r="B101" s="12"/>
      <c r="C101" s="46" t="s">
        <v>184</v>
      </c>
      <c r="D101" s="34">
        <v>35</v>
      </c>
      <c r="E101" s="7" t="s">
        <v>61</v>
      </c>
      <c r="F101" s="7"/>
      <c r="G101" s="7">
        <v>949361</v>
      </c>
      <c r="H101" s="54">
        <v>5525.11</v>
      </c>
      <c r="I101" s="48" t="s">
        <v>185</v>
      </c>
      <c r="J101" s="10"/>
    </row>
    <row r="102" spans="1:10" s="17" customFormat="1" ht="30" customHeight="1" x14ac:dyDescent="0.25">
      <c r="A102" s="4">
        <v>97</v>
      </c>
      <c r="B102" s="57"/>
      <c r="C102" s="46" t="s">
        <v>103</v>
      </c>
      <c r="D102" s="34">
        <v>29852817</v>
      </c>
      <c r="E102" s="7" t="s">
        <v>61</v>
      </c>
      <c r="F102" s="7"/>
      <c r="G102" s="7">
        <v>2014596</v>
      </c>
      <c r="H102" s="54">
        <v>3458.01</v>
      </c>
      <c r="I102" s="48" t="s">
        <v>186</v>
      </c>
      <c r="J102" s="15"/>
    </row>
    <row r="103" spans="1:10" s="17" customFormat="1" ht="30" customHeight="1" x14ac:dyDescent="0.25">
      <c r="A103" s="4">
        <v>98</v>
      </c>
      <c r="B103" s="57"/>
      <c r="C103" s="46" t="s">
        <v>182</v>
      </c>
      <c r="D103" s="34">
        <v>3596251</v>
      </c>
      <c r="E103" s="7" t="s">
        <v>61</v>
      </c>
      <c r="F103" s="7"/>
      <c r="G103" s="7">
        <v>10729344</v>
      </c>
      <c r="H103" s="54">
        <v>2843.02</v>
      </c>
      <c r="I103" s="48" t="s">
        <v>187</v>
      </c>
      <c r="J103" s="15"/>
    </row>
    <row r="104" spans="1:10" s="42" customFormat="1" ht="30" customHeight="1" x14ac:dyDescent="0.25">
      <c r="A104" s="4">
        <v>99</v>
      </c>
      <c r="B104" s="12"/>
      <c r="C104" s="46" t="s">
        <v>95</v>
      </c>
      <c r="D104" s="34">
        <v>11758273</v>
      </c>
      <c r="E104" s="7" t="s">
        <v>61</v>
      </c>
      <c r="F104" s="7"/>
      <c r="G104" s="7">
        <v>5311034</v>
      </c>
      <c r="H104" s="54">
        <v>59909.36</v>
      </c>
      <c r="I104" s="48" t="s">
        <v>188</v>
      </c>
      <c r="J104" s="10"/>
    </row>
    <row r="105" spans="1:10" s="42" customFormat="1" ht="30" customHeight="1" x14ac:dyDescent="0.25">
      <c r="A105" s="4">
        <v>100</v>
      </c>
      <c r="B105" s="12"/>
      <c r="C105" s="46" t="s">
        <v>189</v>
      </c>
      <c r="D105" s="34" t="s">
        <v>261</v>
      </c>
      <c r="E105" s="7" t="s">
        <v>61</v>
      </c>
      <c r="F105" s="7"/>
      <c r="G105" s="7">
        <v>250400135</v>
      </c>
      <c r="H105" s="54">
        <v>3168.85</v>
      </c>
      <c r="I105" s="7" t="s">
        <v>190</v>
      </c>
      <c r="J105" s="10"/>
    </row>
    <row r="106" spans="1:10" s="42" customFormat="1" ht="30" customHeight="1" x14ac:dyDescent="0.25">
      <c r="A106" s="4">
        <v>101</v>
      </c>
      <c r="B106" s="12" t="s">
        <v>36</v>
      </c>
      <c r="C106" s="6" t="s">
        <v>37</v>
      </c>
      <c r="D106" s="34"/>
      <c r="E106" s="7" t="str">
        <f t="shared" ref="E106:E119" si="1">PROPER(F106)</f>
        <v/>
      </c>
      <c r="F106" s="7"/>
      <c r="G106" s="5"/>
      <c r="H106" s="31">
        <v>0</v>
      </c>
      <c r="I106" s="9"/>
      <c r="J106" s="10"/>
    </row>
    <row r="107" spans="1:10" s="42" customFormat="1" ht="30" customHeight="1" x14ac:dyDescent="0.25">
      <c r="A107" s="4">
        <v>102</v>
      </c>
      <c r="B107" s="12" t="s">
        <v>48</v>
      </c>
      <c r="C107" s="13" t="s">
        <v>49</v>
      </c>
      <c r="D107" s="34"/>
      <c r="E107" s="7" t="str">
        <f t="shared" si="1"/>
        <v/>
      </c>
      <c r="F107" s="7"/>
      <c r="G107" s="27"/>
      <c r="H107" s="31">
        <f>SUM(H108:H109)</f>
        <v>16233.63</v>
      </c>
      <c r="I107" s="28"/>
      <c r="J107" s="10"/>
    </row>
    <row r="108" spans="1:10" s="42" customFormat="1" ht="30" customHeight="1" x14ac:dyDescent="0.25">
      <c r="A108" s="4">
        <v>103</v>
      </c>
      <c r="B108" s="12"/>
      <c r="C108" s="49" t="s">
        <v>104</v>
      </c>
      <c r="D108" s="34" t="s">
        <v>262</v>
      </c>
      <c r="E108" s="7" t="s">
        <v>61</v>
      </c>
      <c r="F108" s="7"/>
      <c r="G108" s="27">
        <v>24003976</v>
      </c>
      <c r="H108" s="52">
        <v>10784.38</v>
      </c>
      <c r="I108" s="28" t="s">
        <v>191</v>
      </c>
      <c r="J108" s="10"/>
    </row>
    <row r="109" spans="1:10" s="42" customFormat="1" ht="30" customHeight="1" x14ac:dyDescent="0.25">
      <c r="A109" s="4">
        <v>104</v>
      </c>
      <c r="B109" s="12"/>
      <c r="C109" s="49" t="s">
        <v>192</v>
      </c>
      <c r="D109" s="34">
        <v>29887513</v>
      </c>
      <c r="E109" s="7" t="s">
        <v>61</v>
      </c>
      <c r="F109" s="7"/>
      <c r="G109" s="27">
        <v>48578</v>
      </c>
      <c r="H109" s="52">
        <v>5449.25</v>
      </c>
      <c r="I109" s="28" t="s">
        <v>193</v>
      </c>
      <c r="J109" s="10"/>
    </row>
    <row r="110" spans="1:10" s="42" customFormat="1" ht="30" customHeight="1" x14ac:dyDescent="0.25">
      <c r="A110" s="4">
        <v>105</v>
      </c>
      <c r="B110" s="12" t="s">
        <v>30</v>
      </c>
      <c r="C110" s="13" t="s">
        <v>283</v>
      </c>
      <c r="D110" s="34"/>
      <c r="E110" s="7" t="str">
        <f t="shared" si="1"/>
        <v/>
      </c>
      <c r="F110" s="7"/>
      <c r="G110" s="14"/>
      <c r="H110" s="31">
        <v>0</v>
      </c>
      <c r="I110" s="9"/>
      <c r="J110" s="10"/>
    </row>
    <row r="111" spans="1:10" s="42" customFormat="1" ht="30" customHeight="1" x14ac:dyDescent="0.25">
      <c r="A111" s="4">
        <v>106</v>
      </c>
      <c r="B111" s="12" t="s">
        <v>32</v>
      </c>
      <c r="C111" s="13" t="s">
        <v>33</v>
      </c>
      <c r="D111" s="34"/>
      <c r="E111" s="7" t="str">
        <f t="shared" si="1"/>
        <v/>
      </c>
      <c r="F111" s="7"/>
      <c r="G111" s="14"/>
      <c r="H111" s="31">
        <f>H112+H114</f>
        <v>43254.12</v>
      </c>
      <c r="I111" s="9"/>
      <c r="J111" s="10"/>
    </row>
    <row r="112" spans="1:10" s="42" customFormat="1" ht="30" customHeight="1" x14ac:dyDescent="0.25">
      <c r="A112" s="4">
        <v>107</v>
      </c>
      <c r="B112" s="12" t="s">
        <v>194</v>
      </c>
      <c r="C112" s="13"/>
      <c r="D112" s="34"/>
      <c r="E112" s="7"/>
      <c r="F112" s="7"/>
      <c r="G112" s="14"/>
      <c r="H112" s="31">
        <f>H113</f>
        <v>43254.12</v>
      </c>
      <c r="I112" s="9"/>
      <c r="J112" s="10"/>
    </row>
    <row r="113" spans="1:11" s="17" customFormat="1" ht="30" customHeight="1" x14ac:dyDescent="0.25">
      <c r="A113" s="4">
        <v>108</v>
      </c>
      <c r="B113" s="57"/>
      <c r="C113" s="49" t="s">
        <v>195</v>
      </c>
      <c r="D113" s="34" t="s">
        <v>263</v>
      </c>
      <c r="E113" s="7" t="s">
        <v>61</v>
      </c>
      <c r="F113" s="7"/>
      <c r="G113" s="32">
        <v>1388</v>
      </c>
      <c r="H113" s="52">
        <v>43254.12</v>
      </c>
      <c r="I113" s="48" t="s">
        <v>196</v>
      </c>
      <c r="J113" s="15"/>
    </row>
    <row r="114" spans="1:11" s="42" customFormat="1" ht="30" customHeight="1" x14ac:dyDescent="0.25">
      <c r="A114" s="4">
        <v>109</v>
      </c>
      <c r="B114" s="12" t="s">
        <v>34</v>
      </c>
      <c r="C114" s="13" t="s">
        <v>35</v>
      </c>
      <c r="D114" s="34"/>
      <c r="E114" s="7" t="str">
        <f t="shared" si="1"/>
        <v/>
      </c>
      <c r="F114" s="7"/>
      <c r="G114" s="14"/>
      <c r="H114" s="31">
        <v>0</v>
      </c>
      <c r="I114" s="9"/>
      <c r="J114" s="10"/>
    </row>
    <row r="115" spans="1:11" s="42" customFormat="1" ht="30" customHeight="1" x14ac:dyDescent="0.25">
      <c r="A115" s="4">
        <v>110</v>
      </c>
      <c r="B115" s="12" t="s">
        <v>43</v>
      </c>
      <c r="C115" s="13" t="s">
        <v>284</v>
      </c>
      <c r="D115" s="34"/>
      <c r="E115" s="7" t="str">
        <f t="shared" si="1"/>
        <v/>
      </c>
      <c r="F115" s="7"/>
      <c r="G115" s="14"/>
      <c r="H115" s="31">
        <v>0</v>
      </c>
      <c r="I115" s="9"/>
      <c r="J115" s="10"/>
    </row>
    <row r="116" spans="1:11" s="42" customFormat="1" ht="30" customHeight="1" x14ac:dyDescent="0.25">
      <c r="A116" s="4">
        <v>111</v>
      </c>
      <c r="B116" s="14" t="s">
        <v>10</v>
      </c>
      <c r="C116" s="6" t="s">
        <v>285</v>
      </c>
      <c r="D116" s="34"/>
      <c r="E116" s="7" t="str">
        <f t="shared" si="1"/>
        <v/>
      </c>
      <c r="F116" s="7"/>
      <c r="G116" s="5"/>
      <c r="H116" s="8">
        <f>SUM(H117:H118)</f>
        <v>24774</v>
      </c>
      <c r="I116" s="9"/>
      <c r="J116" s="10"/>
    </row>
    <row r="117" spans="1:11" s="42" customFormat="1" ht="30" customHeight="1" x14ac:dyDescent="0.25">
      <c r="A117" s="4">
        <v>112</v>
      </c>
      <c r="B117" s="14"/>
      <c r="C117" s="46" t="s">
        <v>83</v>
      </c>
      <c r="D117" s="34" t="s">
        <v>85</v>
      </c>
      <c r="E117" s="7" t="s">
        <v>72</v>
      </c>
      <c r="F117" s="7"/>
      <c r="G117" s="7">
        <v>8459</v>
      </c>
      <c r="H117" s="47">
        <v>11035</v>
      </c>
      <c r="I117" s="48" t="s">
        <v>197</v>
      </c>
      <c r="J117" s="10"/>
    </row>
    <row r="118" spans="1:11" s="42" customFormat="1" ht="30" customHeight="1" x14ac:dyDescent="0.25">
      <c r="A118" s="4">
        <v>113</v>
      </c>
      <c r="B118" s="14"/>
      <c r="C118" s="46" t="s">
        <v>96</v>
      </c>
      <c r="D118" s="34">
        <v>41575057</v>
      </c>
      <c r="E118" s="7" t="s">
        <v>72</v>
      </c>
      <c r="F118" s="7"/>
      <c r="G118" s="7">
        <v>837</v>
      </c>
      <c r="H118" s="47">
        <v>13739</v>
      </c>
      <c r="I118" s="48" t="s">
        <v>198</v>
      </c>
      <c r="J118" s="10"/>
    </row>
    <row r="119" spans="1:11" s="42" customFormat="1" ht="30" customHeight="1" x14ac:dyDescent="0.25">
      <c r="A119" s="4">
        <v>114</v>
      </c>
      <c r="B119" s="14" t="s">
        <v>12</v>
      </c>
      <c r="C119" s="13" t="s">
        <v>13</v>
      </c>
      <c r="D119" s="34"/>
      <c r="E119" s="7" t="str">
        <f t="shared" si="1"/>
        <v/>
      </c>
      <c r="F119" s="7"/>
      <c r="G119" s="5"/>
      <c r="H119" s="29">
        <f>H120+H122+H123</f>
        <v>235608.97999999998</v>
      </c>
      <c r="I119" s="30"/>
      <c r="J119" s="10"/>
    </row>
    <row r="120" spans="1:11" s="10" customFormat="1" ht="24" customHeight="1" x14ac:dyDescent="0.25">
      <c r="A120" s="4">
        <v>115</v>
      </c>
      <c r="B120" s="14" t="s">
        <v>24</v>
      </c>
      <c r="C120" s="6" t="s">
        <v>286</v>
      </c>
      <c r="D120" s="34"/>
      <c r="E120" s="7" t="str">
        <f t="shared" si="0"/>
        <v/>
      </c>
      <c r="F120" s="7"/>
      <c r="G120" s="5"/>
      <c r="H120" s="8">
        <f>H121</f>
        <v>110</v>
      </c>
      <c r="I120" s="9"/>
      <c r="J120" s="16"/>
      <c r="K120" s="16"/>
    </row>
    <row r="121" spans="1:11" ht="24" customHeight="1" x14ac:dyDescent="0.25">
      <c r="A121" s="4">
        <v>116</v>
      </c>
      <c r="B121" s="32"/>
      <c r="C121" s="46" t="s">
        <v>56</v>
      </c>
      <c r="D121" s="34"/>
      <c r="E121" s="7" t="s">
        <v>57</v>
      </c>
      <c r="F121" s="7"/>
      <c r="G121" s="7"/>
      <c r="H121" s="47">
        <v>110</v>
      </c>
      <c r="I121" s="48" t="s">
        <v>170</v>
      </c>
      <c r="J121" s="33"/>
      <c r="K121" s="33"/>
    </row>
    <row r="122" spans="1:11" s="10" customFormat="1" ht="30" customHeight="1" x14ac:dyDescent="0.25">
      <c r="A122" s="4">
        <v>117</v>
      </c>
      <c r="B122" s="14" t="s">
        <v>11</v>
      </c>
      <c r="C122" s="6" t="s">
        <v>287</v>
      </c>
      <c r="D122" s="34"/>
      <c r="E122" s="7" t="str">
        <f t="shared" si="0"/>
        <v/>
      </c>
      <c r="F122" s="7"/>
      <c r="G122" s="14"/>
      <c r="H122" s="31">
        <v>0</v>
      </c>
      <c r="I122" s="30"/>
      <c r="J122" s="16"/>
      <c r="K122" s="16"/>
    </row>
    <row r="123" spans="1:11" s="10" customFormat="1" ht="30" customHeight="1" x14ac:dyDescent="0.25">
      <c r="A123" s="4">
        <v>118</v>
      </c>
      <c r="B123" s="14" t="s">
        <v>17</v>
      </c>
      <c r="C123" s="13" t="s">
        <v>288</v>
      </c>
      <c r="D123" s="34"/>
      <c r="E123" s="7" t="str">
        <f t="shared" si="0"/>
        <v/>
      </c>
      <c r="F123" s="7"/>
      <c r="G123" s="5"/>
      <c r="H123" s="29">
        <f>SUM(H124:H130)</f>
        <v>235498.97999999998</v>
      </c>
      <c r="I123" s="30"/>
    </row>
    <row r="124" spans="1:11" ht="30" customHeight="1" x14ac:dyDescent="0.25">
      <c r="A124" s="4">
        <v>119</v>
      </c>
      <c r="B124" s="32"/>
      <c r="C124" s="49" t="s">
        <v>199</v>
      </c>
      <c r="D124" s="34"/>
      <c r="E124" s="7" t="s">
        <v>200</v>
      </c>
      <c r="F124" s="7"/>
      <c r="G124" s="7"/>
      <c r="H124" s="56">
        <v>-14.29</v>
      </c>
      <c r="I124" s="53" t="s">
        <v>201</v>
      </c>
    </row>
    <row r="125" spans="1:11" ht="30" customHeight="1" x14ac:dyDescent="0.25">
      <c r="A125" s="4">
        <v>120</v>
      </c>
      <c r="B125" s="32"/>
      <c r="C125" s="49" t="s">
        <v>56</v>
      </c>
      <c r="D125" s="34"/>
      <c r="E125" s="7" t="s">
        <v>57</v>
      </c>
      <c r="F125" s="7"/>
      <c r="G125" s="7"/>
      <c r="H125" s="56">
        <v>130</v>
      </c>
      <c r="I125" s="53" t="s">
        <v>138</v>
      </c>
    </row>
    <row r="126" spans="1:11" ht="30" customHeight="1" x14ac:dyDescent="0.25">
      <c r="A126" s="4">
        <v>121</v>
      </c>
      <c r="B126" s="32"/>
      <c r="C126" s="49" t="s">
        <v>202</v>
      </c>
      <c r="D126" s="34">
        <v>21696895</v>
      </c>
      <c r="E126" s="7" t="s">
        <v>73</v>
      </c>
      <c r="F126" s="7"/>
      <c r="G126" s="7">
        <v>1551</v>
      </c>
      <c r="H126" s="56">
        <v>172900</v>
      </c>
      <c r="I126" s="53" t="s">
        <v>203</v>
      </c>
    </row>
    <row r="127" spans="1:11" ht="30" customHeight="1" x14ac:dyDescent="0.25">
      <c r="A127" s="4">
        <v>122</v>
      </c>
      <c r="B127" s="32"/>
      <c r="C127" s="49" t="s">
        <v>204</v>
      </c>
      <c r="D127" s="34">
        <v>17096329</v>
      </c>
      <c r="E127" s="7" t="s">
        <v>205</v>
      </c>
      <c r="F127" s="7"/>
      <c r="G127" s="7"/>
      <c r="H127" s="56">
        <v>-100</v>
      </c>
      <c r="I127" s="53" t="s">
        <v>206</v>
      </c>
    </row>
    <row r="128" spans="1:11" ht="30" customHeight="1" x14ac:dyDescent="0.25">
      <c r="A128" s="4">
        <v>123</v>
      </c>
      <c r="B128" s="32"/>
      <c r="C128" s="49" t="s">
        <v>207</v>
      </c>
      <c r="D128" s="34"/>
      <c r="E128" s="7"/>
      <c r="F128" s="7"/>
      <c r="G128" s="7">
        <v>33441</v>
      </c>
      <c r="H128" s="56">
        <v>1459.27</v>
      </c>
      <c r="I128" s="53" t="s">
        <v>208</v>
      </c>
    </row>
    <row r="129" spans="1:9" ht="30" customHeight="1" x14ac:dyDescent="0.25">
      <c r="A129" s="4">
        <v>124</v>
      </c>
      <c r="B129" s="32"/>
      <c r="C129" s="49" t="s">
        <v>202</v>
      </c>
      <c r="D129" s="34">
        <v>21696895</v>
      </c>
      <c r="E129" s="7" t="s">
        <v>73</v>
      </c>
      <c r="F129" s="7"/>
      <c r="G129" s="7">
        <v>163</v>
      </c>
      <c r="H129" s="56">
        <v>61024</v>
      </c>
      <c r="I129" s="53" t="s">
        <v>209</v>
      </c>
    </row>
    <row r="130" spans="1:9" ht="30" customHeight="1" x14ac:dyDescent="0.25">
      <c r="A130" s="4">
        <v>125</v>
      </c>
      <c r="B130" s="32"/>
      <c r="C130" s="49" t="s">
        <v>56</v>
      </c>
      <c r="D130" s="34"/>
      <c r="E130" s="7" t="s">
        <v>57</v>
      </c>
      <c r="F130" s="7"/>
      <c r="G130" s="7" t="s">
        <v>210</v>
      </c>
      <c r="H130" s="56">
        <v>100</v>
      </c>
      <c r="I130" s="53" t="s">
        <v>179</v>
      </c>
    </row>
    <row r="131" spans="1:9" s="10" customFormat="1" ht="30" customHeight="1" x14ac:dyDescent="0.25">
      <c r="A131" s="4">
        <v>126</v>
      </c>
      <c r="B131" s="14">
        <v>59</v>
      </c>
      <c r="C131" s="58" t="s">
        <v>52</v>
      </c>
      <c r="D131" s="34"/>
      <c r="E131" s="7" t="str">
        <f t="shared" si="0"/>
        <v/>
      </c>
      <c r="F131" s="34"/>
      <c r="G131" s="34"/>
      <c r="H131" s="25">
        <f>H132</f>
        <v>75200.47</v>
      </c>
      <c r="I131" s="59"/>
    </row>
    <row r="132" spans="1:9" s="10" customFormat="1" ht="30" customHeight="1" x14ac:dyDescent="0.25">
      <c r="A132" s="4">
        <v>127</v>
      </c>
      <c r="B132" s="14" t="s">
        <v>53</v>
      </c>
      <c r="C132" s="58" t="s">
        <v>289</v>
      </c>
      <c r="D132" s="34"/>
      <c r="E132" s="7" t="str">
        <f t="shared" si="0"/>
        <v/>
      </c>
      <c r="F132" s="34"/>
      <c r="G132" s="34"/>
      <c r="H132" s="25">
        <f>SUM(H133:H133)</f>
        <v>75200.47</v>
      </c>
      <c r="I132" s="59"/>
    </row>
    <row r="133" spans="1:9" s="10" customFormat="1" ht="30" customHeight="1" x14ac:dyDescent="0.25">
      <c r="A133" s="4">
        <v>128</v>
      </c>
      <c r="B133" s="14"/>
      <c r="C133" s="60" t="s">
        <v>55</v>
      </c>
      <c r="D133" s="34"/>
      <c r="E133" s="7"/>
      <c r="F133" s="34"/>
      <c r="G133" s="34"/>
      <c r="H133" s="51">
        <v>75200.47</v>
      </c>
      <c r="I133" s="59" t="s">
        <v>211</v>
      </c>
    </row>
    <row r="134" spans="1:9" s="10" customFormat="1" ht="30" customHeight="1" x14ac:dyDescent="0.25">
      <c r="A134" s="4">
        <v>129</v>
      </c>
      <c r="B134" s="14">
        <v>60</v>
      </c>
      <c r="C134" s="13" t="s">
        <v>79</v>
      </c>
      <c r="D134" s="34"/>
      <c r="E134" s="7" t="str">
        <f t="shared" si="0"/>
        <v/>
      </c>
      <c r="F134" s="7"/>
      <c r="G134" s="5"/>
      <c r="H134" s="29">
        <f>H135+H138+H141</f>
        <v>17197.990000000002</v>
      </c>
      <c r="I134" s="30"/>
    </row>
    <row r="135" spans="1:9" s="10" customFormat="1" ht="30.75" customHeight="1" x14ac:dyDescent="0.25">
      <c r="A135" s="4">
        <v>130</v>
      </c>
      <c r="B135" s="14" t="s">
        <v>74</v>
      </c>
      <c r="C135" s="13" t="s">
        <v>75</v>
      </c>
      <c r="D135" s="34"/>
      <c r="E135" s="7" t="str">
        <f t="shared" si="0"/>
        <v/>
      </c>
      <c r="F135" s="7"/>
      <c r="G135" s="5"/>
      <c r="H135" s="29">
        <f>SUM(H136:H137)</f>
        <v>16320.94</v>
      </c>
      <c r="I135" s="30"/>
    </row>
    <row r="136" spans="1:9" s="10" customFormat="1" ht="30.75" customHeight="1" x14ac:dyDescent="0.25">
      <c r="A136" s="4">
        <v>131</v>
      </c>
      <c r="B136" s="14"/>
      <c r="C136" s="49" t="s">
        <v>106</v>
      </c>
      <c r="D136" s="34">
        <v>14507322</v>
      </c>
      <c r="E136" s="7" t="s">
        <v>61</v>
      </c>
      <c r="F136" s="7"/>
      <c r="G136" s="7">
        <v>92400091157</v>
      </c>
      <c r="H136" s="56">
        <v>90.25</v>
      </c>
      <c r="I136" s="53" t="s">
        <v>212</v>
      </c>
    </row>
    <row r="137" spans="1:9" s="10" customFormat="1" ht="30.75" customHeight="1" x14ac:dyDescent="0.25">
      <c r="A137" s="4">
        <v>132</v>
      </c>
      <c r="B137" s="14"/>
      <c r="C137" s="49" t="s">
        <v>108</v>
      </c>
      <c r="D137" s="61">
        <v>14083510</v>
      </c>
      <c r="E137" s="7" t="s">
        <v>143</v>
      </c>
      <c r="F137" s="7"/>
      <c r="G137" s="7">
        <v>32232</v>
      </c>
      <c r="H137" s="56">
        <v>16230.69</v>
      </c>
      <c r="I137" s="53" t="s">
        <v>271</v>
      </c>
    </row>
    <row r="138" spans="1:9" s="10" customFormat="1" ht="26.25" customHeight="1" x14ac:dyDescent="0.25">
      <c r="A138" s="4">
        <v>133</v>
      </c>
      <c r="B138" s="14" t="s">
        <v>76</v>
      </c>
      <c r="C138" s="13" t="s">
        <v>290</v>
      </c>
      <c r="D138" s="34"/>
      <c r="E138" s="7" t="str">
        <f>PROPER(F138)</f>
        <v/>
      </c>
      <c r="F138" s="7"/>
      <c r="G138" s="5"/>
      <c r="H138" s="29">
        <f>SUM(H139:H140)</f>
        <v>859.9</v>
      </c>
      <c r="I138" s="30"/>
    </row>
    <row r="139" spans="1:9" ht="26.25" customHeight="1" x14ac:dyDescent="0.25">
      <c r="A139" s="4">
        <v>134</v>
      </c>
      <c r="B139" s="32"/>
      <c r="C139" s="49" t="s">
        <v>106</v>
      </c>
      <c r="D139" s="34">
        <v>14507322</v>
      </c>
      <c r="E139" s="7" t="s">
        <v>61</v>
      </c>
      <c r="F139" s="7"/>
      <c r="G139" s="7">
        <v>9240091157</v>
      </c>
      <c r="H139" s="56">
        <v>5.65</v>
      </c>
      <c r="I139" s="53" t="s">
        <v>213</v>
      </c>
    </row>
    <row r="140" spans="1:9" ht="26.25" customHeight="1" x14ac:dyDescent="0.25">
      <c r="A140" s="4">
        <v>135</v>
      </c>
      <c r="B140" s="32"/>
      <c r="C140" s="49" t="s">
        <v>108</v>
      </c>
      <c r="D140" s="61">
        <v>14083510</v>
      </c>
      <c r="E140" s="7" t="s">
        <v>143</v>
      </c>
      <c r="F140" s="7"/>
      <c r="G140" s="7">
        <v>32232</v>
      </c>
      <c r="H140" s="56">
        <v>854.25</v>
      </c>
      <c r="I140" s="53" t="s">
        <v>272</v>
      </c>
    </row>
    <row r="141" spans="1:9" s="10" customFormat="1" ht="26.25" customHeight="1" x14ac:dyDescent="0.25">
      <c r="A141" s="4">
        <v>136</v>
      </c>
      <c r="B141" s="14" t="s">
        <v>77</v>
      </c>
      <c r="C141" s="13" t="s">
        <v>78</v>
      </c>
      <c r="D141" s="34"/>
      <c r="E141" s="5"/>
      <c r="F141" s="5"/>
      <c r="G141" s="5"/>
      <c r="H141" s="29">
        <f>SUM(H142:H142)</f>
        <v>17.149999999999999</v>
      </c>
      <c r="I141" s="30"/>
    </row>
    <row r="142" spans="1:9" s="10" customFormat="1" ht="26.25" customHeight="1" x14ac:dyDescent="0.25">
      <c r="A142" s="4">
        <v>137</v>
      </c>
      <c r="B142" s="14"/>
      <c r="C142" s="49" t="s">
        <v>106</v>
      </c>
      <c r="D142" s="34">
        <v>14507322</v>
      </c>
      <c r="E142" s="7" t="s">
        <v>61</v>
      </c>
      <c r="F142" s="7"/>
      <c r="G142" s="7">
        <v>9240091157</v>
      </c>
      <c r="H142" s="56">
        <v>17.149999999999999</v>
      </c>
      <c r="I142" s="53" t="s">
        <v>214</v>
      </c>
    </row>
    <row r="143" spans="1:9" s="10" customFormat="1" ht="30" customHeight="1" x14ac:dyDescent="0.25">
      <c r="A143" s="4">
        <v>138</v>
      </c>
      <c r="B143" s="14">
        <v>71</v>
      </c>
      <c r="C143" s="13" t="s">
        <v>27</v>
      </c>
      <c r="D143" s="34"/>
      <c r="E143" s="7" t="str">
        <f t="shared" si="0"/>
        <v/>
      </c>
      <c r="F143" s="7"/>
      <c r="G143" s="14"/>
      <c r="H143" s="31">
        <f>H144</f>
        <v>7030000</v>
      </c>
      <c r="I143" s="30"/>
    </row>
    <row r="144" spans="1:9" s="10" customFormat="1" ht="30" customHeight="1" x14ac:dyDescent="0.25">
      <c r="A144" s="4">
        <v>139</v>
      </c>
      <c r="B144" s="14" t="s">
        <v>25</v>
      </c>
      <c r="C144" s="13" t="s">
        <v>28</v>
      </c>
      <c r="D144" s="34"/>
      <c r="E144" s="7" t="str">
        <f t="shared" si="0"/>
        <v/>
      </c>
      <c r="F144" s="7"/>
      <c r="G144" s="14"/>
      <c r="H144" s="31">
        <f>SUM(H145+H176)</f>
        <v>7030000</v>
      </c>
      <c r="I144" s="30"/>
    </row>
    <row r="145" spans="1:9" s="10" customFormat="1" ht="27.75" customHeight="1" x14ac:dyDescent="0.25">
      <c r="A145" s="4">
        <v>140</v>
      </c>
      <c r="B145" s="14" t="s">
        <v>26</v>
      </c>
      <c r="C145" s="13" t="s">
        <v>291</v>
      </c>
      <c r="D145" s="34"/>
      <c r="E145" s="7" t="str">
        <f t="shared" si="0"/>
        <v/>
      </c>
      <c r="F145" s="7"/>
      <c r="G145" s="14"/>
      <c r="H145" s="31">
        <f>SUM(H146:H175)</f>
        <v>5958600</v>
      </c>
      <c r="I145" s="30"/>
    </row>
    <row r="146" spans="1:9" ht="27.75" customHeight="1" x14ac:dyDescent="0.25">
      <c r="A146" s="4">
        <v>141</v>
      </c>
      <c r="B146" s="32"/>
      <c r="C146" s="49" t="s">
        <v>215</v>
      </c>
      <c r="D146" s="34" t="s">
        <v>266</v>
      </c>
      <c r="E146" s="7" t="s">
        <v>61</v>
      </c>
      <c r="F146" s="7"/>
      <c r="G146" s="32">
        <v>41</v>
      </c>
      <c r="H146" s="52">
        <v>27370</v>
      </c>
      <c r="I146" s="53" t="s">
        <v>216</v>
      </c>
    </row>
    <row r="147" spans="1:9" ht="27.75" customHeight="1" x14ac:dyDescent="0.25">
      <c r="A147" s="4">
        <v>142</v>
      </c>
      <c r="B147" s="32"/>
      <c r="C147" s="49" t="s">
        <v>70</v>
      </c>
      <c r="D147" s="34">
        <v>12276949</v>
      </c>
      <c r="E147" s="7" t="s">
        <v>61</v>
      </c>
      <c r="F147" s="7"/>
      <c r="G147" s="32">
        <v>29518</v>
      </c>
      <c r="H147" s="52">
        <v>1451.8</v>
      </c>
      <c r="I147" s="53" t="s">
        <v>217</v>
      </c>
    </row>
    <row r="148" spans="1:9" ht="27.75" customHeight="1" x14ac:dyDescent="0.25">
      <c r="A148" s="4">
        <v>143</v>
      </c>
      <c r="B148" s="32"/>
      <c r="C148" s="49" t="s">
        <v>56</v>
      </c>
      <c r="D148" s="34"/>
      <c r="E148" s="7" t="s">
        <v>57</v>
      </c>
      <c r="F148" s="7"/>
      <c r="G148" s="32"/>
      <c r="H148" s="52">
        <v>20</v>
      </c>
      <c r="I148" s="53" t="s">
        <v>138</v>
      </c>
    </row>
    <row r="149" spans="1:9" ht="27.75" customHeight="1" x14ac:dyDescent="0.25">
      <c r="A149" s="4">
        <v>144</v>
      </c>
      <c r="B149" s="32"/>
      <c r="C149" s="49" t="s">
        <v>56</v>
      </c>
      <c r="D149" s="34"/>
      <c r="E149" s="7" t="s">
        <v>57</v>
      </c>
      <c r="F149" s="7"/>
      <c r="G149" s="32"/>
      <c r="H149" s="52">
        <v>75</v>
      </c>
      <c r="I149" s="53" t="s">
        <v>218</v>
      </c>
    </row>
    <row r="150" spans="1:9" ht="27.75" customHeight="1" x14ac:dyDescent="0.25">
      <c r="A150" s="4">
        <v>145</v>
      </c>
      <c r="B150" s="32"/>
      <c r="C150" s="49" t="s">
        <v>84</v>
      </c>
      <c r="D150" s="34">
        <v>17487</v>
      </c>
      <c r="E150" s="7" t="s">
        <v>61</v>
      </c>
      <c r="F150" s="7"/>
      <c r="G150" s="32">
        <v>20241474</v>
      </c>
      <c r="H150" s="52">
        <v>477462.95</v>
      </c>
      <c r="I150" s="53" t="s">
        <v>219</v>
      </c>
    </row>
    <row r="151" spans="1:9" ht="27.75" customHeight="1" x14ac:dyDescent="0.25">
      <c r="A151" s="4">
        <v>146</v>
      </c>
      <c r="B151" s="32"/>
      <c r="C151" s="49" t="s">
        <v>220</v>
      </c>
      <c r="D151" s="34">
        <v>376847</v>
      </c>
      <c r="E151" s="7" t="s">
        <v>61</v>
      </c>
      <c r="F151" s="7"/>
      <c r="G151" s="32">
        <v>468</v>
      </c>
      <c r="H151" s="52">
        <v>194102.07</v>
      </c>
      <c r="I151" s="53" t="s">
        <v>221</v>
      </c>
    </row>
    <row r="152" spans="1:9" ht="27.75" customHeight="1" x14ac:dyDescent="0.25">
      <c r="A152" s="4">
        <v>147</v>
      </c>
      <c r="B152" s="32"/>
      <c r="C152" s="49" t="s">
        <v>220</v>
      </c>
      <c r="D152" s="34">
        <v>376847</v>
      </c>
      <c r="E152" s="7" t="s">
        <v>61</v>
      </c>
      <c r="F152" s="7"/>
      <c r="G152" s="32">
        <v>472</v>
      </c>
      <c r="H152" s="52">
        <v>91796.01</v>
      </c>
      <c r="I152" s="53" t="s">
        <v>222</v>
      </c>
    </row>
    <row r="153" spans="1:9" ht="27.75" customHeight="1" x14ac:dyDescent="0.25">
      <c r="A153" s="4">
        <v>148</v>
      </c>
      <c r="B153" s="32"/>
      <c r="C153" s="49" t="s">
        <v>223</v>
      </c>
      <c r="D153" s="34">
        <v>17177202</v>
      </c>
      <c r="E153" s="7" t="s">
        <v>61</v>
      </c>
      <c r="F153" s="7"/>
      <c r="G153" s="32">
        <v>134526</v>
      </c>
      <c r="H153" s="52">
        <v>500000</v>
      </c>
      <c r="I153" s="53" t="s">
        <v>224</v>
      </c>
    </row>
    <row r="154" spans="1:9" ht="27.75" customHeight="1" x14ac:dyDescent="0.25">
      <c r="A154" s="4">
        <v>149</v>
      </c>
      <c r="B154" s="32"/>
      <c r="C154" s="49" t="s">
        <v>225</v>
      </c>
      <c r="D154" s="34">
        <v>37515243</v>
      </c>
      <c r="E154" s="7" t="s">
        <v>61</v>
      </c>
      <c r="F154" s="7"/>
      <c r="G154" s="32">
        <v>160</v>
      </c>
      <c r="H154" s="52">
        <v>280487.76</v>
      </c>
      <c r="I154" s="53" t="s">
        <v>226</v>
      </c>
    </row>
    <row r="155" spans="1:9" ht="27.75" customHeight="1" x14ac:dyDescent="0.25">
      <c r="A155" s="4">
        <v>150</v>
      </c>
      <c r="B155" s="32"/>
      <c r="C155" s="49" t="s">
        <v>227</v>
      </c>
      <c r="D155" s="34">
        <v>15664007</v>
      </c>
      <c r="E155" s="7" t="s">
        <v>61</v>
      </c>
      <c r="F155" s="7"/>
      <c r="G155" s="32">
        <v>240620</v>
      </c>
      <c r="H155" s="52">
        <v>84691.11</v>
      </c>
      <c r="I155" s="53" t="s">
        <v>228</v>
      </c>
    </row>
    <row r="156" spans="1:9" ht="27.75" customHeight="1" x14ac:dyDescent="0.25">
      <c r="A156" s="4">
        <v>151</v>
      </c>
      <c r="B156" s="32"/>
      <c r="C156" s="49" t="s">
        <v>229</v>
      </c>
      <c r="D156" s="34" t="s">
        <v>267</v>
      </c>
      <c r="E156" s="7" t="s">
        <v>61</v>
      </c>
      <c r="F156" s="7"/>
      <c r="G156" s="32">
        <v>10293</v>
      </c>
      <c r="H156" s="52">
        <v>149835.28</v>
      </c>
      <c r="I156" s="53" t="s">
        <v>230</v>
      </c>
    </row>
    <row r="157" spans="1:9" ht="27.75" customHeight="1" x14ac:dyDescent="0.25">
      <c r="A157" s="4">
        <v>152</v>
      </c>
      <c r="B157" s="32"/>
      <c r="C157" s="49" t="s">
        <v>231</v>
      </c>
      <c r="D157" s="34" t="s">
        <v>268</v>
      </c>
      <c r="E157" s="7" t="s">
        <v>61</v>
      </c>
      <c r="F157" s="7"/>
      <c r="G157" s="32">
        <v>630</v>
      </c>
      <c r="H157" s="52">
        <v>136850</v>
      </c>
      <c r="I157" s="53" t="s">
        <v>232</v>
      </c>
    </row>
    <row r="158" spans="1:9" ht="27.75" customHeight="1" x14ac:dyDescent="0.25">
      <c r="A158" s="4">
        <v>153</v>
      </c>
      <c r="B158" s="32"/>
      <c r="C158" s="49" t="s">
        <v>233</v>
      </c>
      <c r="D158" s="34" t="s">
        <v>264</v>
      </c>
      <c r="E158" s="7" t="s">
        <v>61</v>
      </c>
      <c r="F158" s="7"/>
      <c r="G158" s="32">
        <v>240204994</v>
      </c>
      <c r="H158" s="52">
        <v>57869.08</v>
      </c>
      <c r="I158" s="53" t="s">
        <v>234</v>
      </c>
    </row>
    <row r="159" spans="1:9" ht="27.75" customHeight="1" x14ac:dyDescent="0.25">
      <c r="A159" s="4">
        <v>154</v>
      </c>
      <c r="B159" s="32"/>
      <c r="C159" s="49" t="s">
        <v>84</v>
      </c>
      <c r="D159" s="34">
        <v>17487</v>
      </c>
      <c r="E159" s="7" t="s">
        <v>61</v>
      </c>
      <c r="F159" s="7"/>
      <c r="G159" s="32">
        <v>20241556</v>
      </c>
      <c r="H159" s="52">
        <v>1177626.04</v>
      </c>
      <c r="I159" s="53" t="s">
        <v>235</v>
      </c>
    </row>
    <row r="160" spans="1:9" ht="27.75" customHeight="1" x14ac:dyDescent="0.25">
      <c r="A160" s="4">
        <v>155</v>
      </c>
      <c r="B160" s="32"/>
      <c r="C160" s="49" t="s">
        <v>105</v>
      </c>
      <c r="D160" s="34">
        <v>22182663</v>
      </c>
      <c r="E160" s="7" t="s">
        <v>61</v>
      </c>
      <c r="F160" s="7"/>
      <c r="G160" s="32">
        <v>1270</v>
      </c>
      <c r="H160" s="52">
        <v>452713.09</v>
      </c>
      <c r="I160" s="53" t="s">
        <v>236</v>
      </c>
    </row>
    <row r="161" spans="1:9" s="10" customFormat="1" ht="27.75" customHeight="1" x14ac:dyDescent="0.25">
      <c r="A161" s="4">
        <v>156</v>
      </c>
      <c r="B161" s="14"/>
      <c r="C161" s="49" t="s">
        <v>105</v>
      </c>
      <c r="D161" s="34">
        <v>22182663</v>
      </c>
      <c r="E161" s="7" t="s">
        <v>61</v>
      </c>
      <c r="F161" s="7"/>
      <c r="G161" s="32">
        <v>1250</v>
      </c>
      <c r="H161" s="52">
        <v>547286.91</v>
      </c>
      <c r="I161" s="53" t="s">
        <v>237</v>
      </c>
    </row>
    <row r="162" spans="1:9" s="10" customFormat="1" ht="27.75" customHeight="1" x14ac:dyDescent="0.25">
      <c r="A162" s="4">
        <v>157</v>
      </c>
      <c r="B162" s="14"/>
      <c r="C162" s="49" t="s">
        <v>233</v>
      </c>
      <c r="D162" s="34" t="s">
        <v>264</v>
      </c>
      <c r="E162" s="7" t="s">
        <v>61</v>
      </c>
      <c r="F162" s="7"/>
      <c r="G162" s="32">
        <v>240204995</v>
      </c>
      <c r="H162" s="52">
        <v>5020.6000000000004</v>
      </c>
      <c r="I162" s="53" t="s">
        <v>238</v>
      </c>
    </row>
    <row r="163" spans="1:9" s="10" customFormat="1" ht="27.75" customHeight="1" x14ac:dyDescent="0.25">
      <c r="A163" s="4">
        <v>158</v>
      </c>
      <c r="B163" s="14"/>
      <c r="C163" s="49" t="s">
        <v>239</v>
      </c>
      <c r="D163" s="34" t="s">
        <v>269</v>
      </c>
      <c r="E163" s="7" t="s">
        <v>61</v>
      </c>
      <c r="F163" s="7"/>
      <c r="G163" s="32">
        <v>5347</v>
      </c>
      <c r="H163" s="52">
        <v>20499.95</v>
      </c>
      <c r="I163" s="53" t="s">
        <v>240</v>
      </c>
    </row>
    <row r="164" spans="1:9" s="10" customFormat="1" ht="27.75" customHeight="1" x14ac:dyDescent="0.25">
      <c r="A164" s="4">
        <v>159</v>
      </c>
      <c r="B164" s="14"/>
      <c r="C164" s="49" t="s">
        <v>233</v>
      </c>
      <c r="D164" s="34" t="s">
        <v>264</v>
      </c>
      <c r="E164" s="7" t="s">
        <v>61</v>
      </c>
      <c r="F164" s="7"/>
      <c r="G164" s="32">
        <v>240204530</v>
      </c>
      <c r="H164" s="52">
        <v>43950.63</v>
      </c>
      <c r="I164" s="53" t="s">
        <v>241</v>
      </c>
    </row>
    <row r="165" spans="1:9" s="10" customFormat="1" ht="27.75" customHeight="1" x14ac:dyDescent="0.25">
      <c r="A165" s="4">
        <v>160</v>
      </c>
      <c r="B165" s="14"/>
      <c r="C165" s="49" t="s">
        <v>233</v>
      </c>
      <c r="D165" s="34" t="s">
        <v>264</v>
      </c>
      <c r="E165" s="7" t="s">
        <v>61</v>
      </c>
      <c r="F165" s="7"/>
      <c r="G165" s="32">
        <v>240204529</v>
      </c>
      <c r="H165" s="52">
        <v>506587.72</v>
      </c>
      <c r="I165" s="53" t="s">
        <v>242</v>
      </c>
    </row>
    <row r="166" spans="1:9" s="10" customFormat="1" ht="27.75" customHeight="1" x14ac:dyDescent="0.25">
      <c r="A166" s="4">
        <v>161</v>
      </c>
      <c r="B166" s="14"/>
      <c r="C166" s="49" t="s">
        <v>233</v>
      </c>
      <c r="D166" s="34" t="s">
        <v>264</v>
      </c>
      <c r="E166" s="7" t="s">
        <v>61</v>
      </c>
      <c r="F166" s="7"/>
      <c r="G166" s="32">
        <v>240204303</v>
      </c>
      <c r="H166" s="52">
        <v>383222.87</v>
      </c>
      <c r="I166" s="53" t="s">
        <v>243</v>
      </c>
    </row>
    <row r="167" spans="1:9" s="10" customFormat="1" ht="27.75" customHeight="1" x14ac:dyDescent="0.25">
      <c r="A167" s="4">
        <v>162</v>
      </c>
      <c r="B167" s="14"/>
      <c r="C167" s="49" t="s">
        <v>233</v>
      </c>
      <c r="D167" s="34" t="s">
        <v>264</v>
      </c>
      <c r="E167" s="7" t="s">
        <v>61</v>
      </c>
      <c r="F167" s="7"/>
      <c r="G167" s="32">
        <v>240204304</v>
      </c>
      <c r="H167" s="52">
        <v>33247.65</v>
      </c>
      <c r="I167" s="53" t="s">
        <v>244</v>
      </c>
    </row>
    <row r="168" spans="1:9" s="10" customFormat="1" ht="27.75" customHeight="1" x14ac:dyDescent="0.25">
      <c r="A168" s="4">
        <v>163</v>
      </c>
      <c r="B168" s="14"/>
      <c r="C168" s="49" t="s">
        <v>56</v>
      </c>
      <c r="D168" s="34"/>
      <c r="E168" s="7" t="s">
        <v>57</v>
      </c>
      <c r="F168" s="7"/>
      <c r="G168" s="32"/>
      <c r="H168" s="52">
        <v>20</v>
      </c>
      <c r="I168" s="53" t="s">
        <v>179</v>
      </c>
    </row>
    <row r="169" spans="1:9" s="10" customFormat="1" ht="27.75" customHeight="1" x14ac:dyDescent="0.25">
      <c r="A169" s="4">
        <v>164</v>
      </c>
      <c r="B169" s="14"/>
      <c r="C169" s="49" t="s">
        <v>245</v>
      </c>
      <c r="D169" s="34">
        <v>41753561</v>
      </c>
      <c r="E169" s="7" t="s">
        <v>61</v>
      </c>
      <c r="F169" s="7"/>
      <c r="G169" s="32">
        <v>200633</v>
      </c>
      <c r="H169" s="52">
        <v>4000</v>
      </c>
      <c r="I169" s="53" t="s">
        <v>246</v>
      </c>
    </row>
    <row r="170" spans="1:9" s="10" customFormat="1" ht="27.75" customHeight="1" x14ac:dyDescent="0.25">
      <c r="A170" s="4">
        <v>165</v>
      </c>
      <c r="B170" s="14"/>
      <c r="C170" s="49" t="s">
        <v>247</v>
      </c>
      <c r="D170" s="34">
        <v>33772279</v>
      </c>
      <c r="E170" s="7" t="s">
        <v>61</v>
      </c>
      <c r="F170" s="7"/>
      <c r="G170" s="32">
        <v>869</v>
      </c>
      <c r="H170" s="52">
        <v>59215.59</v>
      </c>
      <c r="I170" s="53" t="s">
        <v>248</v>
      </c>
    </row>
    <row r="171" spans="1:9" s="10" customFormat="1" ht="27.75" customHeight="1" x14ac:dyDescent="0.25">
      <c r="A171" s="4">
        <v>166</v>
      </c>
      <c r="B171" s="14"/>
      <c r="C171" s="49" t="s">
        <v>229</v>
      </c>
      <c r="D171" s="34" t="s">
        <v>267</v>
      </c>
      <c r="E171" s="7" t="s">
        <v>61</v>
      </c>
      <c r="F171" s="7"/>
      <c r="G171" s="32">
        <v>10291</v>
      </c>
      <c r="H171" s="52">
        <v>74970</v>
      </c>
      <c r="I171" s="53" t="s">
        <v>249</v>
      </c>
    </row>
    <row r="172" spans="1:9" s="10" customFormat="1" ht="27.75" customHeight="1" x14ac:dyDescent="0.25">
      <c r="A172" s="4">
        <v>167</v>
      </c>
      <c r="B172" s="14"/>
      <c r="C172" s="49" t="s">
        <v>91</v>
      </c>
      <c r="D172" s="34">
        <v>449060</v>
      </c>
      <c r="E172" s="7" t="s">
        <v>61</v>
      </c>
      <c r="F172" s="7"/>
      <c r="G172" s="32">
        <v>1824</v>
      </c>
      <c r="H172" s="52">
        <v>197356.22</v>
      </c>
      <c r="I172" s="53" t="s">
        <v>250</v>
      </c>
    </row>
    <row r="173" spans="1:9" s="10" customFormat="1" ht="27.75" customHeight="1" x14ac:dyDescent="0.25">
      <c r="A173" s="4">
        <v>168</v>
      </c>
      <c r="B173" s="14"/>
      <c r="C173" s="49" t="s">
        <v>245</v>
      </c>
      <c r="D173" s="34">
        <v>41753561</v>
      </c>
      <c r="E173" s="7" t="s">
        <v>61</v>
      </c>
      <c r="F173" s="7"/>
      <c r="G173" s="32">
        <v>200633</v>
      </c>
      <c r="H173" s="52">
        <v>2260.71</v>
      </c>
      <c r="I173" s="53" t="s">
        <v>251</v>
      </c>
    </row>
    <row r="174" spans="1:9" s="10" customFormat="1" ht="27.75" customHeight="1" x14ac:dyDescent="0.25">
      <c r="A174" s="4">
        <v>169</v>
      </c>
      <c r="B174" s="14"/>
      <c r="C174" s="49" t="s">
        <v>107</v>
      </c>
      <c r="D174" s="34">
        <v>33711808</v>
      </c>
      <c r="E174" s="7" t="s">
        <v>61</v>
      </c>
      <c r="F174" s="7"/>
      <c r="G174" s="32">
        <v>34445</v>
      </c>
      <c r="H174" s="52">
        <v>416500</v>
      </c>
      <c r="I174" s="53" t="s">
        <v>252</v>
      </c>
    </row>
    <row r="175" spans="1:9" s="10" customFormat="1" ht="27.75" customHeight="1" x14ac:dyDescent="0.25">
      <c r="A175" s="4">
        <v>170</v>
      </c>
      <c r="B175" s="14"/>
      <c r="C175" s="49" t="s">
        <v>253</v>
      </c>
      <c r="D175" s="34" t="s">
        <v>265</v>
      </c>
      <c r="E175" s="7" t="s">
        <v>61</v>
      </c>
      <c r="F175" s="7"/>
      <c r="G175" s="32">
        <v>27223</v>
      </c>
      <c r="H175" s="52">
        <v>32110.959999999999</v>
      </c>
      <c r="I175" s="53" t="s">
        <v>254</v>
      </c>
    </row>
    <row r="176" spans="1:9" s="10" customFormat="1" ht="33" customHeight="1" x14ac:dyDescent="0.25">
      <c r="A176" s="4">
        <v>171</v>
      </c>
      <c r="B176" s="14" t="s">
        <v>38</v>
      </c>
      <c r="C176" s="6" t="s">
        <v>292</v>
      </c>
      <c r="D176" s="34"/>
      <c r="E176" s="7" t="str">
        <f t="shared" ref="E176" si="2">PROPER(F176)</f>
        <v/>
      </c>
      <c r="F176" s="7"/>
      <c r="G176" s="5"/>
      <c r="H176" s="31">
        <f>SUM(H177:H178)</f>
        <v>1071400</v>
      </c>
      <c r="I176" s="9"/>
    </row>
    <row r="177" spans="1:9" ht="30" customHeight="1" x14ac:dyDescent="0.25">
      <c r="A177" s="4">
        <v>172</v>
      </c>
      <c r="B177" s="32"/>
      <c r="C177" s="46" t="s">
        <v>255</v>
      </c>
      <c r="D177" s="34">
        <v>4133530</v>
      </c>
      <c r="E177" s="7" t="s">
        <v>61</v>
      </c>
      <c r="F177" s="7"/>
      <c r="G177" s="7">
        <v>14893</v>
      </c>
      <c r="H177" s="52">
        <v>71400</v>
      </c>
      <c r="I177" s="7" t="s">
        <v>256</v>
      </c>
    </row>
    <row r="178" spans="1:9" ht="30" customHeight="1" thickBot="1" x14ac:dyDescent="0.3">
      <c r="A178" s="62">
        <v>173</v>
      </c>
      <c r="B178" s="63"/>
      <c r="C178" s="64" t="s">
        <v>257</v>
      </c>
      <c r="D178" s="65" t="s">
        <v>270</v>
      </c>
      <c r="E178" s="66" t="s">
        <v>61</v>
      </c>
      <c r="F178" s="66"/>
      <c r="G178" s="66">
        <v>24107</v>
      </c>
      <c r="H178" s="67">
        <v>1000000</v>
      </c>
      <c r="I178" s="66" t="s">
        <v>258</v>
      </c>
    </row>
    <row r="179" spans="1:9" s="10" customFormat="1" ht="30" customHeight="1" x14ac:dyDescent="0.25">
      <c r="A179" s="17"/>
      <c r="B179" s="43"/>
      <c r="C179" s="19"/>
      <c r="D179" s="44"/>
      <c r="E179" s="17"/>
      <c r="F179" s="17"/>
      <c r="G179" s="42"/>
      <c r="H179" s="45"/>
      <c r="I179" s="42"/>
    </row>
    <row r="180" spans="1:9" s="10" customFormat="1" ht="30" customHeight="1" x14ac:dyDescent="0.25">
      <c r="A180" s="17"/>
      <c r="B180" s="18"/>
      <c r="C180" s="19" t="s">
        <v>18</v>
      </c>
      <c r="D180" s="17"/>
      <c r="E180" s="15"/>
      <c r="F180" s="15"/>
      <c r="G180" s="15"/>
      <c r="H180" s="15"/>
      <c r="I180" s="15"/>
    </row>
    <row r="181" spans="1:9" s="10" customFormat="1" ht="30" customHeight="1" x14ac:dyDescent="0.25">
      <c r="A181" s="15"/>
      <c r="B181" s="20"/>
      <c r="C181" s="21"/>
      <c r="D181" s="17"/>
      <c r="E181" s="15"/>
      <c r="F181" s="15"/>
      <c r="G181" s="42" t="s">
        <v>19</v>
      </c>
      <c r="H181" s="19"/>
      <c r="I181" s="19"/>
    </row>
    <row r="182" spans="1:9" s="10" customFormat="1" ht="30" customHeight="1" x14ac:dyDescent="0.25">
      <c r="C182" s="19"/>
      <c r="D182" s="17"/>
      <c r="G182" s="42"/>
    </row>
    <row r="183" spans="1:9" s="10" customFormat="1" ht="30" customHeight="1" x14ac:dyDescent="0.25">
      <c r="A183" s="15"/>
      <c r="B183" s="20"/>
      <c r="C183" s="36"/>
      <c r="D183" s="17"/>
      <c r="E183" s="17"/>
      <c r="F183" s="17"/>
      <c r="G183" s="38"/>
      <c r="H183" s="42"/>
      <c r="I183" s="15"/>
    </row>
    <row r="184" spans="1:9" s="10" customFormat="1" ht="30" customHeight="1" x14ac:dyDescent="0.25">
      <c r="A184" s="15"/>
      <c r="B184" s="20"/>
      <c r="C184" s="36"/>
      <c r="D184" s="17"/>
      <c r="E184" s="17"/>
      <c r="F184" s="17"/>
      <c r="G184" s="15"/>
      <c r="H184" s="39"/>
      <c r="I184" s="42" t="s">
        <v>31</v>
      </c>
    </row>
    <row r="185" spans="1:9" s="10" customFormat="1" ht="30" customHeight="1" x14ac:dyDescent="0.25">
      <c r="A185" s="15"/>
      <c r="B185" s="20"/>
      <c r="C185" s="36"/>
      <c r="D185" s="17"/>
      <c r="E185" s="17"/>
      <c r="F185" s="17"/>
      <c r="G185" s="15"/>
      <c r="H185" s="40"/>
      <c r="I185" s="42" t="s">
        <v>86</v>
      </c>
    </row>
    <row r="186" spans="1:9" s="10" customFormat="1" ht="30" customHeight="1" x14ac:dyDescent="0.25">
      <c r="A186" s="15"/>
      <c r="B186" s="20"/>
      <c r="C186" s="36"/>
      <c r="D186" s="17"/>
      <c r="E186" s="17"/>
      <c r="F186" s="17"/>
      <c r="G186" s="42"/>
      <c r="I186" s="15"/>
    </row>
    <row r="187" spans="1:9" s="10" customFormat="1" ht="30" customHeight="1" x14ac:dyDescent="0.25">
      <c r="A187" s="15"/>
      <c r="B187" s="20"/>
      <c r="C187" s="36"/>
      <c r="D187" s="17"/>
      <c r="E187" s="17"/>
      <c r="F187" s="17"/>
      <c r="G187" s="17"/>
      <c r="H187" s="17"/>
      <c r="I187" s="15"/>
    </row>
    <row r="188" spans="1:9" s="10" customFormat="1" ht="30" customHeight="1" x14ac:dyDescent="0.25">
      <c r="A188" s="15"/>
      <c r="B188" s="20"/>
      <c r="C188" s="36"/>
      <c r="D188" s="17"/>
      <c r="E188" s="17"/>
      <c r="F188" s="17"/>
      <c r="G188" s="17"/>
      <c r="H188" s="17"/>
      <c r="I188" s="15"/>
    </row>
    <row r="189" spans="1:9" s="10" customFormat="1" ht="30" customHeight="1" x14ac:dyDescent="0.25">
      <c r="A189" s="15"/>
      <c r="B189" s="20"/>
      <c r="C189" s="36"/>
      <c r="D189" s="17"/>
      <c r="E189" s="17"/>
      <c r="F189" s="17"/>
      <c r="G189" s="17"/>
      <c r="H189" s="17"/>
      <c r="I189" s="17"/>
    </row>
    <row r="190" spans="1:9" s="10" customFormat="1" ht="30" customHeight="1" x14ac:dyDescent="0.25">
      <c r="A190" s="15"/>
      <c r="B190" s="20"/>
      <c r="C190" s="36"/>
      <c r="D190" s="17"/>
      <c r="E190" s="17"/>
      <c r="F190" s="17"/>
      <c r="G190" s="17"/>
      <c r="H190" s="17"/>
      <c r="I190" s="17"/>
    </row>
    <row r="191" spans="1:9" s="10" customFormat="1" ht="30" customHeight="1" x14ac:dyDescent="0.25">
      <c r="A191" s="15"/>
      <c r="B191" s="20"/>
      <c r="C191" s="36"/>
      <c r="D191" s="17"/>
      <c r="E191" s="17"/>
      <c r="F191" s="17"/>
      <c r="G191" s="17"/>
      <c r="H191" s="17"/>
      <c r="I191" s="17"/>
    </row>
    <row r="192" spans="1:9" s="10" customFormat="1" ht="30" customHeight="1" x14ac:dyDescent="0.25">
      <c r="A192" s="15"/>
      <c r="B192" s="20"/>
      <c r="C192" s="36"/>
      <c r="D192" s="17"/>
      <c r="E192" s="17"/>
      <c r="F192" s="17"/>
      <c r="G192" s="17"/>
      <c r="H192" s="17"/>
      <c r="I192" s="17"/>
    </row>
    <row r="193" spans="1:9" s="10" customFormat="1" ht="30" customHeight="1" x14ac:dyDescent="0.25">
      <c r="A193" s="15"/>
      <c r="B193" s="20"/>
      <c r="C193" s="36"/>
      <c r="D193" s="17"/>
      <c r="E193" s="17"/>
      <c r="F193" s="17"/>
      <c r="G193" s="17"/>
      <c r="H193" s="17"/>
      <c r="I193" s="17"/>
    </row>
    <row r="194" spans="1:9" s="10" customFormat="1" ht="30" customHeight="1" x14ac:dyDescent="0.25">
      <c r="A194" s="15"/>
      <c r="B194" s="20"/>
      <c r="C194" s="36"/>
      <c r="D194" s="17"/>
      <c r="E194" s="17"/>
      <c r="F194" s="17"/>
      <c r="G194" s="17"/>
      <c r="H194" s="17"/>
      <c r="I194" s="17"/>
    </row>
    <row r="195" spans="1:9" s="10" customFormat="1" ht="30" customHeight="1" x14ac:dyDescent="0.25">
      <c r="A195" s="15"/>
      <c r="B195" s="20"/>
      <c r="C195" s="36"/>
      <c r="D195" s="17"/>
      <c r="E195" s="17"/>
      <c r="F195" s="17"/>
      <c r="G195" s="17"/>
      <c r="H195" s="17"/>
      <c r="I195" s="17"/>
    </row>
    <row r="196" spans="1:9" s="10" customFormat="1" ht="30" customHeight="1" x14ac:dyDescent="0.25">
      <c r="A196" s="15"/>
      <c r="B196" s="20"/>
      <c r="C196" s="36"/>
      <c r="D196" s="17"/>
      <c r="E196" s="17"/>
      <c r="F196" s="17"/>
      <c r="G196" s="17"/>
      <c r="H196" s="17"/>
      <c r="I196" s="17"/>
    </row>
    <row r="197" spans="1:9" s="10" customFormat="1" ht="30" customHeight="1" x14ac:dyDescent="0.25">
      <c r="A197" s="15"/>
      <c r="B197" s="20"/>
      <c r="C197" s="36"/>
      <c r="D197" s="17"/>
      <c r="E197" s="17"/>
      <c r="F197" s="17"/>
      <c r="G197" s="17"/>
      <c r="H197" s="17"/>
      <c r="I197" s="17"/>
    </row>
    <row r="198" spans="1:9" s="10" customFormat="1" ht="30" customHeight="1" x14ac:dyDescent="0.25">
      <c r="A198" s="15"/>
      <c r="B198" s="20"/>
      <c r="C198" s="36"/>
      <c r="D198" s="17"/>
      <c r="E198" s="17"/>
      <c r="F198" s="17"/>
      <c r="G198" s="17"/>
      <c r="H198" s="17"/>
      <c r="I198" s="17"/>
    </row>
    <row r="199" spans="1:9" s="10" customFormat="1" ht="30" customHeight="1" x14ac:dyDescent="0.25">
      <c r="A199" s="15"/>
      <c r="B199" s="20"/>
      <c r="C199" s="36"/>
      <c r="D199" s="17"/>
      <c r="E199" s="17"/>
      <c r="F199" s="17"/>
      <c r="G199" s="17"/>
      <c r="H199" s="17"/>
      <c r="I199" s="17"/>
    </row>
    <row r="200" spans="1:9" s="10" customFormat="1" ht="30" customHeight="1" x14ac:dyDescent="0.25">
      <c r="A200" s="15"/>
      <c r="B200" s="20"/>
      <c r="C200" s="36"/>
      <c r="D200" s="17"/>
      <c r="E200" s="17"/>
      <c r="F200" s="17"/>
      <c r="G200" s="17"/>
      <c r="H200" s="17"/>
      <c r="I200" s="17"/>
    </row>
    <row r="201" spans="1:9" s="10" customFormat="1" ht="30" customHeight="1" x14ac:dyDescent="0.25">
      <c r="A201" s="15"/>
      <c r="B201" s="20"/>
      <c r="C201" s="36"/>
      <c r="D201" s="17"/>
      <c r="E201" s="17"/>
      <c r="F201" s="17"/>
      <c r="G201" s="17"/>
      <c r="H201" s="17"/>
      <c r="I201" s="17"/>
    </row>
    <row r="202" spans="1:9" s="10" customFormat="1" ht="30" customHeight="1" x14ac:dyDescent="0.25">
      <c r="A202" s="15"/>
      <c r="B202" s="20"/>
      <c r="C202" s="36"/>
      <c r="D202" s="17"/>
      <c r="E202" s="17"/>
      <c r="F202" s="17"/>
      <c r="G202" s="17"/>
      <c r="H202" s="17"/>
      <c r="I202" s="17"/>
    </row>
    <row r="203" spans="1:9" s="10" customFormat="1" ht="30" customHeight="1" x14ac:dyDescent="0.25">
      <c r="A203" s="15"/>
      <c r="B203" s="20"/>
      <c r="C203" s="36"/>
      <c r="D203" s="17"/>
      <c r="E203" s="17"/>
      <c r="F203" s="17"/>
      <c r="G203" s="17"/>
      <c r="H203" s="17"/>
      <c r="I203" s="17"/>
    </row>
    <row r="204" spans="1:9" s="10" customFormat="1" ht="30" customHeight="1" x14ac:dyDescent="0.25">
      <c r="A204" s="15"/>
      <c r="B204" s="20"/>
      <c r="C204" s="36"/>
      <c r="D204" s="17"/>
      <c r="E204" s="17"/>
      <c r="F204" s="17"/>
      <c r="G204" s="17"/>
      <c r="H204" s="17"/>
      <c r="I204" s="17"/>
    </row>
    <row r="205" spans="1:9" s="10" customFormat="1" ht="30" customHeight="1" x14ac:dyDescent="0.25">
      <c r="A205" s="15"/>
      <c r="B205" s="20"/>
      <c r="C205" s="36"/>
      <c r="D205" s="17"/>
      <c r="E205" s="17"/>
      <c r="F205" s="17"/>
      <c r="G205" s="17"/>
      <c r="H205" s="17"/>
      <c r="I205" s="17"/>
    </row>
    <row r="206" spans="1:9" s="10" customFormat="1" ht="30" customHeight="1" x14ac:dyDescent="0.25">
      <c r="A206" s="15"/>
      <c r="B206" s="20"/>
      <c r="C206" s="36"/>
      <c r="D206" s="17"/>
      <c r="E206" s="17"/>
      <c r="F206" s="17"/>
      <c r="G206" s="17"/>
      <c r="H206" s="17"/>
      <c r="I206" s="17"/>
    </row>
    <row r="207" spans="1:9" s="10" customFormat="1" ht="30" customHeight="1" x14ac:dyDescent="0.25">
      <c r="A207" s="15"/>
      <c r="B207" s="20"/>
      <c r="C207" s="36"/>
      <c r="D207" s="17"/>
      <c r="E207" s="17"/>
      <c r="F207" s="17"/>
      <c r="G207" s="17"/>
      <c r="H207" s="17"/>
      <c r="I207" s="17"/>
    </row>
    <row r="208" spans="1:9" s="10" customFormat="1" ht="30" customHeight="1" x14ac:dyDescent="0.25">
      <c r="A208" s="15"/>
      <c r="B208" s="20"/>
      <c r="C208" s="36"/>
      <c r="D208" s="17"/>
      <c r="E208" s="17"/>
      <c r="F208" s="17"/>
      <c r="G208" s="17"/>
      <c r="H208" s="17"/>
      <c r="I208" s="17"/>
    </row>
    <row r="209" spans="1:9" s="10" customFormat="1" ht="30" customHeight="1" x14ac:dyDescent="0.25">
      <c r="A209" s="15"/>
      <c r="B209" s="20"/>
      <c r="C209" s="36"/>
      <c r="D209" s="17"/>
      <c r="E209" s="17"/>
      <c r="F209" s="17"/>
      <c r="G209" s="17"/>
      <c r="H209" s="17"/>
      <c r="I209" s="17"/>
    </row>
    <row r="210" spans="1:9" s="10" customFormat="1" ht="30" customHeight="1" x14ac:dyDescent="0.25">
      <c r="A210" s="15"/>
      <c r="B210" s="20"/>
      <c r="C210" s="36"/>
      <c r="D210" s="17"/>
      <c r="E210" s="17"/>
      <c r="F210" s="17"/>
      <c r="G210" s="17"/>
      <c r="H210" s="17"/>
      <c r="I210" s="17"/>
    </row>
    <row r="211" spans="1:9" s="10" customFormat="1" ht="30" customHeight="1" x14ac:dyDescent="0.25">
      <c r="A211" s="15"/>
      <c r="B211" s="20"/>
      <c r="C211" s="36"/>
      <c r="D211" s="17"/>
      <c r="E211" s="17"/>
      <c r="F211" s="17"/>
      <c r="G211" s="17"/>
      <c r="H211" s="17"/>
      <c r="I211" s="17"/>
    </row>
    <row r="212" spans="1:9" s="10" customFormat="1" ht="30" customHeight="1" x14ac:dyDescent="0.25">
      <c r="A212" s="15"/>
      <c r="B212" s="20"/>
      <c r="C212" s="36"/>
      <c r="D212" s="17"/>
      <c r="E212" s="17"/>
      <c r="F212" s="17"/>
      <c r="G212" s="17"/>
      <c r="H212" s="17"/>
      <c r="I212" s="17"/>
    </row>
    <row r="213" spans="1:9" s="10" customFormat="1" ht="30" customHeight="1" x14ac:dyDescent="0.25">
      <c r="A213" s="15"/>
      <c r="B213" s="20"/>
      <c r="C213" s="36"/>
      <c r="D213" s="17"/>
      <c r="E213" s="17"/>
      <c r="F213" s="17"/>
      <c r="G213" s="17"/>
      <c r="H213" s="17"/>
      <c r="I213" s="17"/>
    </row>
    <row r="214" spans="1:9" s="10" customFormat="1" ht="30" customHeight="1" x14ac:dyDescent="0.25">
      <c r="A214" s="15"/>
      <c r="B214" s="20"/>
      <c r="C214" s="36"/>
      <c r="D214" s="17"/>
      <c r="E214" s="17"/>
      <c r="F214" s="17"/>
      <c r="G214" s="17"/>
      <c r="H214" s="17"/>
      <c r="I214" s="17"/>
    </row>
    <row r="215" spans="1:9" s="10" customFormat="1" ht="30" customHeight="1" x14ac:dyDescent="0.25">
      <c r="A215" s="15"/>
      <c r="B215" s="20"/>
      <c r="C215" s="36"/>
      <c r="D215" s="17"/>
      <c r="E215" s="17"/>
      <c r="F215" s="17"/>
      <c r="G215" s="17"/>
      <c r="H215" s="17"/>
      <c r="I215" s="17"/>
    </row>
    <row r="216" spans="1:9" s="10" customFormat="1" ht="30" customHeight="1" x14ac:dyDescent="0.25">
      <c r="A216" s="15"/>
      <c r="B216" s="20"/>
      <c r="C216" s="36"/>
      <c r="D216" s="17"/>
      <c r="E216" s="17"/>
      <c r="F216" s="17"/>
      <c r="G216" s="17"/>
      <c r="H216" s="17"/>
      <c r="I216" s="17"/>
    </row>
    <row r="217" spans="1:9" ht="30" customHeight="1" x14ac:dyDescent="0.25">
      <c r="B217" s="20"/>
      <c r="D217" s="17"/>
    </row>
    <row r="218" spans="1:9" ht="30" customHeight="1" x14ac:dyDescent="0.25">
      <c r="B218" s="20"/>
      <c r="D218" s="17"/>
    </row>
    <row r="219" spans="1:9" ht="30" customHeight="1" x14ac:dyDescent="0.25">
      <c r="B219" s="20"/>
      <c r="D219" s="17"/>
    </row>
    <row r="220" spans="1:9" s="10" customFormat="1" ht="30" customHeight="1" x14ac:dyDescent="0.25">
      <c r="A220" s="15"/>
      <c r="B220" s="20"/>
      <c r="C220" s="36"/>
      <c r="D220" s="17"/>
      <c r="E220" s="17"/>
      <c r="F220" s="17"/>
      <c r="G220" s="17"/>
      <c r="H220" s="17"/>
      <c r="I220" s="17"/>
    </row>
    <row r="221" spans="1:9" s="10" customFormat="1" ht="30" customHeight="1" x14ac:dyDescent="0.25">
      <c r="A221" s="15"/>
      <c r="B221" s="20"/>
      <c r="C221" s="36"/>
      <c r="D221" s="17"/>
      <c r="E221" s="17"/>
      <c r="F221" s="17"/>
      <c r="G221" s="17"/>
      <c r="H221" s="17"/>
      <c r="I221" s="17"/>
    </row>
    <row r="222" spans="1:9" ht="30" customHeight="1" x14ac:dyDescent="0.25">
      <c r="B222" s="20"/>
      <c r="D222" s="17"/>
    </row>
    <row r="223" spans="1:9" ht="30" customHeight="1" x14ac:dyDescent="0.25">
      <c r="B223" s="20"/>
      <c r="D223" s="17"/>
    </row>
    <row r="224" spans="1:9" ht="30" customHeight="1" x14ac:dyDescent="0.25">
      <c r="B224" s="20"/>
      <c r="D224" s="17"/>
    </row>
    <row r="225" spans="2:4" ht="30" customHeight="1" x14ac:dyDescent="0.25">
      <c r="B225" s="20"/>
      <c r="D225" s="17"/>
    </row>
    <row r="226" spans="2:4" ht="30" customHeight="1" x14ac:dyDescent="0.25">
      <c r="B226" s="20"/>
      <c r="D226" s="17"/>
    </row>
    <row r="227" spans="2:4" ht="30" customHeight="1" x14ac:dyDescent="0.25">
      <c r="B227" s="20"/>
      <c r="D227" s="17"/>
    </row>
    <row r="228" spans="2:4" ht="30" customHeight="1" x14ac:dyDescent="0.25">
      <c r="B228" s="20"/>
      <c r="D228" s="17"/>
    </row>
    <row r="229" spans="2:4" ht="30" customHeight="1" x14ac:dyDescent="0.25">
      <c r="B229" s="20"/>
      <c r="D229" s="17"/>
    </row>
    <row r="230" spans="2:4" ht="30" customHeight="1" x14ac:dyDescent="0.25">
      <c r="B230" s="20"/>
      <c r="D230" s="41"/>
    </row>
    <row r="231" spans="2:4" ht="30" customHeight="1" x14ac:dyDescent="0.25">
      <c r="B231" s="20"/>
    </row>
    <row r="232" spans="2:4" ht="30" customHeight="1" x14ac:dyDescent="0.25">
      <c r="B232" s="20"/>
    </row>
    <row r="233" spans="2:4" ht="30" customHeight="1" x14ac:dyDescent="0.25">
      <c r="B233" s="20"/>
    </row>
    <row r="234" spans="2:4" ht="30" customHeight="1" x14ac:dyDescent="0.25">
      <c r="B234" s="20"/>
    </row>
    <row r="235" spans="2:4" ht="30" customHeight="1" x14ac:dyDescent="0.25"/>
    <row r="236" spans="2:4" ht="30" customHeight="1" x14ac:dyDescent="0.25"/>
    <row r="237" spans="2:4" ht="30" customHeight="1" x14ac:dyDescent="0.25"/>
    <row r="238" spans="2:4" ht="30" customHeight="1" x14ac:dyDescent="0.25"/>
    <row r="239" spans="2:4" ht="30" customHeight="1" x14ac:dyDescent="0.25"/>
    <row r="240" spans="2:4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</sheetData>
  <mergeCells count="2">
    <mergeCell ref="A1:F1"/>
    <mergeCell ref="A3:I3"/>
  </mergeCells>
  <pageMargins left="0.70866141732283472" right="0" top="0.74803149606299213" bottom="0" header="0.31496062992125984" footer="0.31496062992125984"/>
  <pageSetup paperSize="9" scale="61" fitToWidth="8" fitToHeight="8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DECEMBRIE 2024</vt:lpstr>
      <vt:lpstr>'DECEMBRIE 2024'!Print_Area</vt:lpstr>
      <vt:lpstr>'DECEMBRIE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2025-01-20T11:23:58Z</dcterms:modified>
</cp:coreProperties>
</file>